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315" windowWidth="13560" windowHeight="8430" activeTab="0"/>
  </bookViews>
  <sheets>
    <sheet name="Sheet1" sheetId="1" r:id="rId1"/>
    <sheet name="Sheet2" sheetId="2" r:id="rId2"/>
    <sheet name="Sheet3" sheetId="3" r:id="rId3"/>
    <sheet name="Sheet4" sheetId="4" r:id="rId4"/>
    <sheet name="Sheet5" sheetId="5" r:id="rId5"/>
  </sheets>
  <definedNames>
    <definedName name="_xlnm.Print_Area" localSheetId="0">'Sheet1'!$A$840:$F$969</definedName>
    <definedName name="_xlnm.Print_Titles" localSheetId="0">'Sheet1'!$1:$2</definedName>
  </definedNames>
  <calcPr fullCalcOnLoad="1"/>
</workbook>
</file>

<file path=xl/sharedStrings.xml><?xml version="1.0" encoding="utf-8"?>
<sst xmlns="http://schemas.openxmlformats.org/spreadsheetml/2006/main" count="2711" uniqueCount="959">
  <si>
    <t xml:space="preserve">
 RECORD PLATE TEMPERATURES
TLARGE=2.24     ;TSMALL =1.65     ; TCOLD =-184.3</t>
  </si>
  <si>
    <t>allow 40 MINUTES BETWEEN COMMANDS
ALLOW 30 MINUTES FOR WARMUP BEFORE PROCEEDING;
 RECORD PLATE TEMPERATURES
TLARGE=2.26     ;TSMALL = 1.90    ; TCOLD =-173.</t>
  </si>
  <si>
    <t>allow 40 MINUTES BETWEEN COMMANDS
ALLOW 30 MINUTES FOR WARMUP BEFORE PROCEEDING;
 RECORD PLATE TEMPERATURES
TLARGE=2.11     ;TSMALL =1.70     ; TCOLD =-180.4</t>
  </si>
  <si>
    <t>allow 40 MINUTES BETWEEN COMMANDS
ALLOW 30 MINUTES FOR WARMUP BEFORE PROCEEDING;
 RECORD PLATE TEMPERATURES
TLARGE=2.06     ;TSMALL =1.67     ; TCOLD =-184.8</t>
  </si>
  <si>
    <t>allow 40 MINUTES BEFORE PROCEEDING
 RECORD PLATE TEMPERATURES
TLARGE=1.82     ;TSMALL =1.46     ; TCOLD =-183.4</t>
  </si>
  <si>
    <t xml:space="preserve">
ALLOW 30 MINUTES BEFORE PROCEEDING;
 RECORD PLATE TEMPERATURES
TLARGE=2.12     ;TSMALL =1.76     ; TCOLD =-175.4</t>
  </si>
  <si>
    <t>CRB/YUKI</t>
  </si>
  <si>
    <t>crb was LATE</t>
  </si>
  <si>
    <t>allow 40 MINUTES BEFORE PROCEEDING
RECORD PLATE TEMPERATURES
TLARGE=2.069     ;TSMALL =1.798     ; TCOLD =-185.4</t>
  </si>
  <si>
    <t>ALLOW 30 MINUTES FOR WARMUP BEFORE PROCEEDING;
 RECORD PLATE TEMPERATURES
TLARGE=2.255     ;TSMALL =2.052     ; TCOLD =-174.8</t>
  </si>
  <si>
    <t>Will wait 1 minute to see if mm lna off gets into submm cont data</t>
  </si>
  <si>
    <t>ALLOW 30 MINUTES FOR WARMUP BE PROCEEDING
 RECORD PLATE TEMPERATURES
TEMPERATURES AND PROCEED
TLARGE=2.285     ;TSMALL =2.095     ; TCOLD =-184.3</t>
  </si>
  <si>
    <t>REMEMBERing TO DECREASE THE TEMPERTURE SETTINGS
FOR CTS WARMUP MODE AND CTS HEAT MODE</t>
  </si>
  <si>
    <t>AFTER THREE PLATES HAVE STABILIZED, RECORD
TEMPERATURES AND PROCEED
TLARGE=-7.504     ;TSMALL =-7.971     ; TCOLD =-182.5</t>
  </si>
  <si>
    <t xml:space="preserve">INSTRUMENT MAY ALREADY BE POWERED ON:
ENTER "NEW POWER ON" NUMBER:RECORD
VOLTAGE=28.4      ;AMP =0.94 </t>
  </si>
  <si>
    <t>Issued calibration heater on command</t>
  </si>
  <si>
    <t>We (crb and Yuki) assume that USO warmup and cts warmup could proceed concurrently</t>
  </si>
  <si>
    <t>Try this first to see if it gets into mm data</t>
  </si>
  <si>
    <t>ALLOW 30 MINUTES FOR WARMUP BEFORE PROCEEDING;
 RECORD PLATE TEMPERATURES
TLARGE=-7.62     ;TSMALL =-8.007     ; TCOLD =-182.7</t>
  </si>
  <si>
    <t>Change large and small plate temperature to achieve -5 degrees on the interface.  Large plate to -12 degrees and small to -10 degrees.</t>
  </si>
  <si>
    <t>Auto cal happened just as plate temperatures were changed</t>
  </si>
  <si>
    <t>Noticed that interface temperatures were not at -5 as planned.  Decision made by S. Gulkis to lower plate temperatures to achieve appropriate interface temperature and to continue test.</t>
  </si>
  <si>
    <t>Change large temperature to achieve -5 degrees on the interface.  Large plate to -14 degrees.</t>
  </si>
  <si>
    <t xml:space="preserve">
 RECORD PLATE TEMPERATURES
TLARGE= -8.0    ;TSMALL = -9.8    ; TCOLD = -183.4</t>
  </si>
  <si>
    <t>allow 40 MINUTES BETWEEN COMMANDS
ALLOW 30 MINUTES FOR WARMUP BEFORE PROCEEDING;
 RECORD PLATE TEMPERATURES
TLARGE= -8.9    ;TSMALL = -9.7    ; TCOLD = -183.9</t>
  </si>
  <si>
    <t>allow 40 MINUTES BETWEEN COMMANDS
ALLOW 30 MINUTES FOR WARMUP BEFORE PROCEEDING;
 RECORD PLATE TEMPERATURES
TLARGE= -8.9    ;TSMALL = -9.7    ; TCOLD = -182.3</t>
  </si>
  <si>
    <t>allow 40 MINUTES BETWEEN COMMANDS
ALLOW 30 MINUTES FOR WARMUP BEFORE PROCEEDING;
 RECORD PLATE TEMPERATURES
TLARGE= -8.9    ;TSMALL = -9.7    ; TCOLD = -180.6</t>
  </si>
  <si>
    <t>allow 40 MINUTES BEFORE PROCEEDING
 RECORD PLATE TEMPERATURES
TLARGE= -9.0    ;TSMALL = -9.7  ; TCOLD = -184.5</t>
  </si>
  <si>
    <t>V=28.3 at 2.34 amps</t>
  </si>
  <si>
    <t xml:space="preserve">
ALLOW 30 MINUTES BEFORE PROCEEDING;
 RECORD PLATE TEMPERATURES
TLARGE= -9.0    ;TSMALL = -9.7    ; TCOLD = -184.2</t>
  </si>
  <si>
    <t>p=1.5e-7 torr</t>
  </si>
  <si>
    <t>THIS WILL FORCE A CALIBRATION;p=1.5e-7/sg on</t>
  </si>
  <si>
    <t>allow 40 MINUTES BEFORE PROCEEDING
RECORD PLATE TEMPERATURES
TLARGE=-13.356    ;TSMALL =-9.73     ; TCOLD =-181.8</t>
  </si>
  <si>
    <t xml:space="preserve">REQUEST SMALL OB PLATE TEMPERATURE= -20 C </t>
  </si>
  <si>
    <t>EU Elec Inter temperature still changing after 40 min</t>
  </si>
  <si>
    <t xml:space="preserve">levels off after 42 minutes      </t>
  </si>
  <si>
    <t>ALLOW 30 MINUTES FOR WARMUP BEFORE PROCEEDING;
 RECORD PLATE TEMPERATURES
TLARGE= -13.23    ;TSMALL =-9.506    ; TCOLD =-185.6</t>
  </si>
  <si>
    <t>p=1.4e-7 torr</t>
  </si>
  <si>
    <t>ALLOW 30 MINUTES FOR WARMUP BE PROCEEDING
 RECORD PLATE TEMPERATURES
TEMPERATURES AND PROCEED
TLARGE=-13.245    ;TSMALL = -9.5    ; TCOLD =-183.1</t>
  </si>
  <si>
    <t>REMEMBER TO Change THE TEMPERTURE SETTINGS
FOR CTS WARMUP MODE AND CTS HEAT MODE</t>
  </si>
  <si>
    <t>POWER IS ALREADY ON</t>
  </si>
  <si>
    <t>REQUEST LARGE PLATE TEMPERATURE= -22 C
go in 5C steps every 15 minutes</t>
  </si>
  <si>
    <t>in engineering mode
:RECORD
VOLTAGE=28.4      ;AMP = 0.94</t>
  </si>
  <si>
    <t>AFTER THREE PLATES HAVE STABILIZED, RECORD
TEMPERATURES AND PROCEED
TLARGE= -16.2 ;TSMALL = -19.7 ; TCOLD = -183</t>
  </si>
  <si>
    <t>Chamber EU=-4.9, SBEU=-9.5 sensors seem inconsistant with Ali's temps EU=-16.5 SBEU=-17.1</t>
  </si>
  <si>
    <t>ALLOW 30 MINUTES FOR WARMUP BEFORE PROCEEDING;
 RECORD PLATE TEMPERATURES
TLARGE= -26.12    ;TSMALL =  -19.63   ; TCOLD = -186.8</t>
  </si>
  <si>
    <t xml:space="preserve">
 RECORD PLATE TEMPERATURES
TLARGE=  -26.25   ;TSMALL = -19.71   ; TCOLD = -183.4</t>
  </si>
  <si>
    <t>allow 40 MINUTES BETWEEN COMMANDS
ALLOW 30 MINUTES FOR WARMUP BEFORE PROCEEDING;
 RECORD PLATE TEMPERATURES
TLARGE=  -26.42   ;TSMALL = -19.47    ; TCOLD = -185.6</t>
  </si>
  <si>
    <r>
      <t>Errors noted on TM monitor, "Major TM Error: Incorrect time stamp" in red showing up frequently. Called Peg, indications are that data is coming through OK so no action taken. Quick look data appears complete up to 4:00:00, will check new file after 5:00:00</t>
    </r>
    <r>
      <rPr>
        <sz val="10"/>
        <rFont val="Arial"/>
        <family val="0"/>
      </rPr>
      <t>.</t>
    </r>
  </si>
  <si>
    <t>No more TM Errors are seen</t>
  </si>
  <si>
    <t>TM Errors seen again. Review of quick look files indicates that times on CTS files update erratically beginning just after the CTS INTERNAL CALIBRATION command was sent at 3:58:58. MM and SubMM files show good times through the 4:00 file.</t>
  </si>
  <si>
    <r>
      <t xml:space="preserve">allow 40 MINUTES BETWEEN COMMANDS
ALLOW 30 MINUTES FOR WARMUP BEFORE PROCEEDING;
 RECORD PLATE TEMPERATURES
TLARGE= -26.05    ;TSMALL = -19.38    ; TCOLD = -181.0                   </t>
    </r>
    <r>
      <rPr>
        <sz val="10"/>
        <color indexed="10"/>
        <rFont val="Arial"/>
        <family val="2"/>
      </rPr>
      <t>Note: Cal cycle not seen after 38 minutes, command sent anyway</t>
    </r>
    <r>
      <rPr>
        <sz val="10"/>
        <rFont val="Arial"/>
        <family val="0"/>
      </rPr>
      <t>.</t>
    </r>
    <r>
      <rPr>
        <sz val="10"/>
        <color indexed="10"/>
        <rFont val="Arial"/>
        <family val="2"/>
      </rPr>
      <t xml:space="preserve">  TM errors stop after command</t>
    </r>
    <r>
      <rPr>
        <sz val="10"/>
        <rFont val="Arial"/>
        <family val="0"/>
      </rPr>
      <t>.</t>
    </r>
  </si>
  <si>
    <t>TM errors reappear.</t>
  </si>
  <si>
    <t>Second cal cycle missing again. Quick look data for past hour indicates that time is not updated for any CTS records except during the forced calibration cycle. Continuum looks ok except that the submm shows a large permanent level change at the beginning of the cal cycle around 5:29.</t>
  </si>
  <si>
    <t>CTS Dual Continnum/11</t>
  </si>
  <si>
    <t>Force a Calibration</t>
  </si>
  <si>
    <t>THIS WILL FORCE A CALIBRATION       TLARGE= -25.93    ;TSMALL =  -19.88   ; TCOLD = -182.3</t>
  </si>
  <si>
    <t xml:space="preserve">
ALLOW 30 MINUTES BEFORE PROCEEDING;
 RECORD PLATE TEMPERATURES
TLARGE=  -25.87   ;TSMALL = -19.37   ; TCOLD = -176.2</t>
  </si>
  <si>
    <t>allow 40 MINUTES BETWEEN COMMANDS
ALLOW 30 MINUTES FOR WARMUP BEFORE PROCEEDING;
 RECORD PLATE TEMPERATURES (Tlrg &amp; Tsml from MIRO sensors)
TLARGE= -25.92    ;TSMALL = -19.43    ; TCOLD = -178.2</t>
  </si>
  <si>
    <t>Reissue command to get a cal while in lock</t>
  </si>
  <si>
    <t xml:space="preserve">
ALLOW 30 MINUTES BEFORE PROCEEDING;
 RECORD PLATE TEMPERATURES
TLARGE=     ;TSMALL =    ; TCOLD = </t>
  </si>
  <si>
    <t>smm LNA ON/</t>
  </si>
  <si>
    <t>Issued command to set SMM Gunn voltage to 6.  Immediately locked, phase lock error now 2.227, had been &gt;3.</t>
  </si>
  <si>
    <t>Redo LNA cycling procedure</t>
  </si>
  <si>
    <r>
      <t xml:space="preserve">THIS WILL FORCE A CALIBRATION  </t>
    </r>
    <r>
      <rPr>
        <sz val="10"/>
        <color indexed="10"/>
        <rFont val="Arial"/>
        <family val="2"/>
      </rPr>
      <t>PLLs not locked, haven't been since 04:00.</t>
    </r>
  </si>
  <si>
    <t>Note that smm command was sent first, so 15 min wait is after mm LNA off</t>
  </si>
  <si>
    <t>THIS WILL FORCE A CALIBRATION       TLARGE= -25.86    ;TSMALL = -19.46    ; TCOLD = -184.5  (Tlg &amp; Tsm from MIRO sensors for this entire shift, 08:00 - 16:00)</t>
  </si>
  <si>
    <t>power off 216</t>
  </si>
  <si>
    <t>power on 215</t>
  </si>
  <si>
    <t>V=28.4, I=.70 (note different from 0.66)</t>
  </si>
  <si>
    <t>power off 215</t>
  </si>
  <si>
    <t>V=28.4, I=1.15 to 0.92 to 0.71</t>
  </si>
  <si>
    <t>Power on 217</t>
  </si>
  <si>
    <t>Loading ram with vxWorks_051501_ctsdiag_2.bin</t>
  </si>
  <si>
    <t>checking out new settings in SW</t>
  </si>
  <si>
    <t>IFP Power level to 3, +5V SBEU CUR = .280</t>
  </si>
  <si>
    <t>Troubleshooting current problem, +5V SBEU CUR = .278A when usually was .124A</t>
  </si>
  <si>
    <t>IFP Power level to 0, +5V SBEU CUR = .124</t>
  </si>
  <si>
    <t>mode change CTS/dual</t>
  </si>
  <si>
    <t>LFT</t>
  </si>
  <si>
    <t>running limited Functional Test</t>
  </si>
  <si>
    <t>CK+PF</t>
  </si>
  <si>
    <t>Quicklook v4.8 engineering plot change.</t>
  </si>
  <si>
    <t>+5V SBEU is 277mA should be 124mA: 153mA extra in Eng Mode</t>
  </si>
  <si>
    <t>looks like it only happens when IFP pwr =3 but not =0</t>
  </si>
  <si>
    <t>could be short in IFP but ctrl lines are tri-stated… short in SBEU?</t>
  </si>
  <si>
    <t>MF</t>
  </si>
  <si>
    <t>Finished Limited Functional Test Post Vibe for SBEU</t>
  </si>
  <si>
    <t>USO power off</t>
  </si>
  <si>
    <t>28.4V*0.82A</t>
  </si>
  <si>
    <t>28.4V*0.66A</t>
  </si>
  <si>
    <t>CTS calibration heater off (hot load)</t>
  </si>
  <si>
    <t>CTS warmup heater off</t>
  </si>
  <si>
    <t>CTS warmup heater low; 0 deg</t>
  </si>
  <si>
    <t>28.4V*1.11A</t>
  </si>
  <si>
    <t>Note: IFP pwr lvl at zero</t>
  </si>
  <si>
    <t>IFP pwr lvl=1</t>
  </si>
  <si>
    <t>28.4V*0.68</t>
  </si>
  <si>
    <t>+5V SBEU 0.223A</t>
  </si>
  <si>
    <t>IFP pwr lvl=2</t>
  </si>
  <si>
    <t>IFP pwr lvl=4</t>
  </si>
  <si>
    <t>+5V SBEU 0.222A</t>
  </si>
  <si>
    <t>IFP pwr lvl=8</t>
  </si>
  <si>
    <t>28.4V*0.68A</t>
  </si>
  <si>
    <t>IFP pwr lvl=0</t>
  </si>
  <si>
    <t>+5V SBEU 0.142A</t>
  </si>
  <si>
    <t>IFP pwr lvl=15</t>
  </si>
  <si>
    <t>28.4V*0.72A</t>
  </si>
  <si>
    <t>+5V SBEU 0.415A</t>
  </si>
  <si>
    <t>Power Off 217</t>
  </si>
  <si>
    <t>looks like each bit draws a lot of current!</t>
  </si>
  <si>
    <t>demate SBEU.J9; short W11 with shorting plug</t>
  </si>
  <si>
    <t>demate SBEU.J7</t>
  </si>
  <si>
    <t>Sci File Generator v4.4; complete separation of asteroid, calibration and normal CTS decoding</t>
  </si>
  <si>
    <t>RWS Interface v4.9; SMM Gunn voltage default is 4, CTS pulse position, heater control, and internal calibration command ACK field set to 9, all others set to 1</t>
  </si>
  <si>
    <t>mate/demate</t>
  </si>
  <si>
    <t>AIDS#216837 Step#580</t>
  </si>
  <si>
    <t>Power on 218</t>
  </si>
  <si>
    <t>BOB#1 SBEU.J6 and BOB#2 on SBEU.J5</t>
  </si>
  <si>
    <t>BOB#1 tied pins 1, 5, 7 for ground</t>
  </si>
  <si>
    <t>Current is normal, not increased as previously</t>
  </si>
  <si>
    <t>V = 28.4 I = 0.66</t>
  </si>
  <si>
    <t>+5 SBEU Current = 0.097 A</t>
  </si>
  <si>
    <t>IFP Control 2 = 5 V</t>
  </si>
  <si>
    <t>IFP Control 3 and 4 = 0 V</t>
  </si>
  <si>
    <t>IFP Control 1 = 5 V</t>
  </si>
  <si>
    <t>IFP command to 0</t>
  </si>
  <si>
    <t>V = 28.4 I = 0.65</t>
  </si>
  <si>
    <t>IFP Power level set to 3 in boot software (EEPROM)</t>
  </si>
  <si>
    <t>No change</t>
  </si>
  <si>
    <t>Changed RWS Interface back to v4.8.  IFP command failing.</t>
  </si>
  <si>
    <t>IFP power = 15</t>
  </si>
  <si>
    <t>IFP power = 0; command succeeded</t>
  </si>
  <si>
    <t>phase lock reset = on , changed to +5V</t>
  </si>
  <si>
    <t>phase lock reset = off , changed to 0V</t>
  </si>
  <si>
    <t>smmGDO bias = 15</t>
  </si>
  <si>
    <t>J5 14 low</t>
  </si>
  <si>
    <t>J5 15 low</t>
  </si>
  <si>
    <t>J5 29 low</t>
  </si>
  <si>
    <t>J5 43 low</t>
  </si>
  <si>
    <t>Power off 218</t>
  </si>
  <si>
    <t>Power on 219</t>
  </si>
  <si>
    <t>Replace computer</t>
  </si>
  <si>
    <t>Serial #37 is now installed for debugging VME bus problem</t>
  </si>
  <si>
    <t>Power off 219</t>
  </si>
  <si>
    <t>Got immediate data storage interrupts at ambient</t>
  </si>
  <si>
    <t>disable service 9 time synch.</t>
  </si>
  <si>
    <t>Power on 220</t>
  </si>
  <si>
    <t>28.4V @ .65A</t>
  </si>
  <si>
    <t>sw running fine without time updates from sis</t>
  </si>
  <si>
    <t>turned time updates on</t>
  </si>
  <si>
    <t>ran ok whole time</t>
  </si>
  <si>
    <t>power off 220</t>
  </si>
  <si>
    <t>power on 221</t>
  </si>
  <si>
    <t>with time synchs on, trying to reproduce original failure</t>
  </si>
  <si>
    <t>power off 221</t>
  </si>
  <si>
    <t>connecting logic analyzer to look at VME bus signals</t>
  </si>
  <si>
    <t>power on 222</t>
  </si>
  <si>
    <t>logic analyzer connected, time synchs still on</t>
  </si>
  <si>
    <t>power off 222</t>
  </si>
  <si>
    <t>Instrument ran fine no failure.</t>
  </si>
  <si>
    <t>power on 223</t>
  </si>
  <si>
    <t>Set large heat exchanger from amb. To +30.</t>
  </si>
  <si>
    <t>Set large heat exchanger from 30. To +35.</t>
  </si>
  <si>
    <t>Set large heat exchanger from 35 to +40.</t>
  </si>
  <si>
    <t>Set large heat exchanger from 40 to +45.</t>
  </si>
  <si>
    <t>Descovered thatl TC 214 was not reinstalled.  Installed at foot of CPU.</t>
  </si>
  <si>
    <t>Set large heat exchanger from 45 to +50.</t>
  </si>
  <si>
    <t>Set large heat exchanger from 50 to +55.</t>
  </si>
  <si>
    <t>Set large heat exchanger from 55 to +60.</t>
  </si>
  <si>
    <t>Set large heat exchanger from 60 to +65.</t>
  </si>
  <si>
    <t>power off 223</t>
  </si>
  <si>
    <t>power on 224</t>
  </si>
  <si>
    <t>power off 224</t>
  </si>
  <si>
    <t>To see if we could get failure to occur by power off and on</t>
  </si>
  <si>
    <t>Still no failure</t>
  </si>
  <si>
    <t>Remove BOB from SBEU:J5 and J6</t>
  </si>
  <si>
    <t>Mate W20 P/J5 and P/J6</t>
  </si>
  <si>
    <t>Remove shorting bar from P9</t>
  </si>
  <si>
    <t>Mate P9 to J9 and P7 to J7 on SBEU</t>
  </si>
  <si>
    <t>Power on 225</t>
  </si>
  <si>
    <t>Boot up normal  I = 0.66 A</t>
  </si>
  <si>
    <t>Mode Change to Dual Continuum</t>
  </si>
  <si>
    <t>Removed IACK line monitor on logic analyzer</t>
  </si>
  <si>
    <t>Mode change to CTS/Dual Continuum</t>
  </si>
  <si>
    <t>Power off 225</t>
  </si>
  <si>
    <t>To remove logic analyzer pins from connector</t>
  </si>
  <si>
    <t>Power on 226</t>
  </si>
  <si>
    <t>CPU connector 49.351, EU 59.35, USO 51.15, CPU I/F 57.64, Heat EX 64.99</t>
  </si>
  <si>
    <t>Power off 226</t>
  </si>
  <si>
    <t>Power on 227</t>
  </si>
  <si>
    <t>Putting analyzer bits 11 - 7 and ground only</t>
  </si>
  <si>
    <t>Power off 227</t>
  </si>
  <si>
    <t>Set large heat exchanger from 65 to +63.</t>
  </si>
  <si>
    <t>power off  228</t>
  </si>
  <si>
    <t>Power on 228</t>
  </si>
  <si>
    <t>CPU connector 49.94, EU 57.35, USO 50.83, CPU I/F 56.43, Heat EX 61.96</t>
  </si>
  <si>
    <t>Testing without time update interrupt to see if failure still induced with no interrupts reaching CPU.</t>
  </si>
  <si>
    <t>Power on 229</t>
  </si>
  <si>
    <t>Set large heat exchanger from 63 to +65.</t>
  </si>
  <si>
    <t>Turning time update on - generate interrupts</t>
  </si>
  <si>
    <t>Power off 229</t>
  </si>
  <si>
    <t>Power on 230</t>
  </si>
  <si>
    <t>Removed analyzer pins</t>
  </si>
  <si>
    <t>Power off 230</t>
  </si>
  <si>
    <t>Set large heat exchanger from 65 to +50.</t>
  </si>
  <si>
    <t>Note: power was never turned off from last power on at 23:48:35</t>
  </si>
  <si>
    <t>DN/RI</t>
  </si>
  <si>
    <t>ROSIS</t>
  </si>
  <si>
    <t>Time Set</t>
  </si>
  <si>
    <t>ROSIS time was 3 minutes behind PC time.  Reset.</t>
  </si>
  <si>
    <t>RWS Interface program v4.9; PUS/ACK field changed to set ACK field to 9 for CTS heater control, pulse position, and internal calibration commands.</t>
  </si>
  <si>
    <t>Science File Generator v4.4; New CTS decoding, total separation of asteroid mode from calibration mode from normal CTS.</t>
  </si>
  <si>
    <t>Heat exchanger to +55</t>
  </si>
  <si>
    <t>Power on 231</t>
  </si>
  <si>
    <t>mode change = engineering mode</t>
  </si>
  <si>
    <t>received data storage failure.</t>
  </si>
  <si>
    <t>CTS pulse position = 412</t>
  </si>
  <si>
    <t>CTS foot 46.00,  vme p2 41.84,  eu 50.17,  cpu 48,77, exc 55.04</t>
  </si>
  <si>
    <t>Power on 232</t>
  </si>
  <si>
    <t>Power off 231</t>
  </si>
  <si>
    <t>Added analyzer signals A13, A14, A20, A30, A29, A28, B28, C11, A16, A9</t>
  </si>
  <si>
    <t>Sent Internal Calibration cmd.  Received ACK and NACK</t>
  </si>
  <si>
    <t>Sent, Heater Control cmd.  Received ACK and NACK</t>
  </si>
  <si>
    <t>Power off 232</t>
  </si>
  <si>
    <t>Power on 233</t>
  </si>
  <si>
    <t>Power off 233</t>
  </si>
  <si>
    <t>Stopping time update interrupt</t>
  </si>
  <si>
    <t>Power on 234</t>
  </si>
  <si>
    <t>Power off 234</t>
  </si>
  <si>
    <t>Power on 235</t>
  </si>
  <si>
    <t>turn off ROSIS</t>
  </si>
  <si>
    <t>ROSIS power off</t>
  </si>
  <si>
    <t>ROSIS power on</t>
  </si>
  <si>
    <t>MAF</t>
  </si>
  <si>
    <t>Power off 235</t>
  </si>
  <si>
    <t>DO NOT POWER UP SYSTEM UNTIL REINSTALLED.</t>
  </si>
  <si>
    <t>With ROSIS software shut down, but ROSIS power on, receiving interrupts for time sync.  When completely shut down ROSIS power, time syncs stop.</t>
  </si>
  <si>
    <t>Restarted ROSIS</t>
  </si>
  <si>
    <t>Power on 236</t>
  </si>
  <si>
    <t>Logic Analyzer added wire to connector saver P1 at C10</t>
  </si>
  <si>
    <t>Demated CPU P1 saver to add wire.</t>
  </si>
  <si>
    <t>Uploading software to RAM vxWorks_051801_intdiag_2.bin</t>
  </si>
  <si>
    <t>DSI failure</t>
  </si>
  <si>
    <t>Reinstall P1.</t>
  </si>
  <si>
    <t>3rd failure</t>
  </si>
  <si>
    <t>CMD   software reset.</t>
  </si>
  <si>
    <t>CTS ft 46.87,  VME p2 44.45,  EU 50.86,  CPU 50.13,  exc  55.03</t>
  </si>
  <si>
    <t>Power off   236</t>
  </si>
  <si>
    <t>Power on   237</t>
  </si>
  <si>
    <t>Loading double Eprom.</t>
  </si>
  <si>
    <t>Power off   237</t>
  </si>
  <si>
    <t>Power on  238</t>
  </si>
  <si>
    <t>Second, third failure.</t>
  </si>
  <si>
    <t>Power off 238</t>
  </si>
  <si>
    <t>Power on 239</t>
  </si>
  <si>
    <t>System failed</t>
  </si>
  <si>
    <t>Added 1K pullup from A32 on VME P1 to IACK_N on logic analyzer</t>
  </si>
  <si>
    <t>Power on 240</t>
  </si>
  <si>
    <t>Power off 239</t>
  </si>
  <si>
    <t>Power off 240</t>
  </si>
  <si>
    <t>Adding 1K pullup did not change behavior of failure</t>
  </si>
  <si>
    <t>Power on 241</t>
  </si>
  <si>
    <t>Turned off SIS to prevent time sync interrupts from getting to instrument</t>
  </si>
  <si>
    <t>Power off 241</t>
  </si>
  <si>
    <t>Taking out 1K pullup</t>
  </si>
  <si>
    <t>Power on 242</t>
  </si>
  <si>
    <t>Running with analyzer looking at longer time scale to capture beginning of failure problem</t>
  </si>
  <si>
    <t>Power off 242</t>
  </si>
  <si>
    <t>Power on 243</t>
  </si>
  <si>
    <t>Captured longer time scales on logic analyzer</t>
  </si>
  <si>
    <t>Hooked up oscilloscope to see if can catch analog picture of failure</t>
  </si>
  <si>
    <t>power off  243</t>
  </si>
  <si>
    <t>Power on 244</t>
  </si>
  <si>
    <t>Power off 244</t>
  </si>
  <si>
    <t>Failed - captured part of trace on oscilloscope</t>
  </si>
  <si>
    <t xml:space="preserve"> </t>
  </si>
  <si>
    <t>Wednesday</t>
  </si>
  <si>
    <t>Failed</t>
  </si>
  <si>
    <t>Mirror alignment verification test of sorts</t>
  </si>
  <si>
    <t>time</t>
  </si>
  <si>
    <t>degrees</t>
  </si>
  <si>
    <t>mm</t>
  </si>
  <si>
    <t>smm</t>
  </si>
  <si>
    <t>6:29:01, 631:52</t>
  </si>
  <si>
    <t>Hot load</t>
  </si>
  <si>
    <t>calibration</t>
  </si>
  <si>
    <t>6:49:29, 6:52:57</t>
  </si>
  <si>
    <t>Warm load=43.1,</t>
  </si>
  <si>
    <t>Cold load=21.1</t>
  </si>
  <si>
    <t>Calibration</t>
  </si>
  <si>
    <t>7:0048</t>
  </si>
  <si>
    <t>7:09:54, 7:12:10</t>
  </si>
  <si>
    <t>Hot load=44.3</t>
  </si>
  <si>
    <t>Cold load =21.3</t>
  </si>
  <si>
    <t>7:24;58</t>
  </si>
  <si>
    <t>7:28:14, lost mirror position</t>
  </si>
  <si>
    <t>HOT LOAD =44.82</t>
  </si>
  <si>
    <t>Cold load=21.4</t>
  </si>
  <si>
    <t>RN</t>
  </si>
  <si>
    <t>First failure</t>
  </si>
  <si>
    <t>File:   MIRO_Log_Book_17.xls</t>
  </si>
  <si>
    <t>Pump down</t>
  </si>
  <si>
    <t>CTS Failure test</t>
  </si>
  <si>
    <t>Remove SBEU from chamber and pump down.</t>
  </si>
  <si>
    <t>Place SBEU in the oven and set oven to 54 deg c at 30 deg/hr.</t>
  </si>
  <si>
    <t>For past activities refer to MIRO_LOG_book_16B</t>
  </si>
  <si>
    <t>.</t>
  </si>
  <si>
    <t>SBEU is at +53.8 degrees.</t>
  </si>
  <si>
    <t>SBEU  TEMP</t>
  </si>
  <si>
    <t>Chamber vacuum = 2.7 -5.</t>
  </si>
  <si>
    <t>Mode change to CTS dual.</t>
  </si>
  <si>
    <t>Verify EU is working before going cold.   Iin = .46 amps.</t>
  </si>
  <si>
    <t>Verify noise source power supply is 12 volts.  Power on, Iin 340 ma.</t>
  </si>
  <si>
    <t>Mode change to ENG.</t>
  </si>
  <si>
    <t>Set large heat exchanger from +23 to +10 degrees.</t>
  </si>
  <si>
    <t>Power off noise amplifier.</t>
  </si>
  <si>
    <t>Chamber vacuum  1.1 -5.</t>
  </si>
  <si>
    <t>Temps  CTS ft +11.11,  CTS top +16.43,  EU +10.63,  USO +12.98,  CPU +11.26,  Lg Heat ex. +6.05</t>
  </si>
  <si>
    <t xml:space="preserve">Vin = 28.4  Iin = 0.47 amps.  </t>
  </si>
  <si>
    <t>load software</t>
  </si>
  <si>
    <t>into ram vxWorks_051501_ctsdiag_2.bin</t>
  </si>
  <si>
    <t>Set large heat exchanger from +5 to 0.</t>
  </si>
  <si>
    <t>ap</t>
  </si>
  <si>
    <t>Power on the Power supply for CTS signal source.</t>
  </si>
  <si>
    <t>Set large heat exchanger from +0 to -5.0</t>
  </si>
  <si>
    <t>CTS ft +5.19,  CTS top +11.31,  EU +5.95,  USO +6.2,  CPU +5.35,  Lg Heat ex. -2.11</t>
  </si>
  <si>
    <t>maf</t>
  </si>
  <si>
    <t>change mode CTS/Dua</t>
  </si>
  <si>
    <t>Mode change to CTS dual., T5=2.85, T6=6.92</t>
  </si>
  <si>
    <t>set temp</t>
  </si>
  <si>
    <t>CTS ft 0.32,  CTS top 7.87,  EU 1.43,  USO 1.12,  CPU 0.354,  Lg Heat ex. -7.751</t>
  </si>
  <si>
    <t>adjust test software</t>
  </si>
  <si>
    <t>Power on   199</t>
  </si>
  <si>
    <t>Power off   199</t>
  </si>
  <si>
    <t>Power on  200</t>
  </si>
  <si>
    <t>power off 200</t>
  </si>
  <si>
    <t>turned off CTS signal amplifier</t>
  </si>
  <si>
    <t>power on 201</t>
  </si>
  <si>
    <t>turn on CTS signal amplifier</t>
  </si>
  <si>
    <t>loading software</t>
  </si>
  <si>
    <t>power off 201</t>
  </si>
  <si>
    <t>power on 202</t>
  </si>
  <si>
    <t>works with regular software, it works</t>
  </si>
  <si>
    <t>CTS ft -4.17,  CTS top 3.26,  EU -2.06,  USO -3.89,  CPU -2.97,  Lg Heat ex.-8.9</t>
  </si>
  <si>
    <t>mode change to CTS/dual Spect T5=-2.84, Spect T6=1.32 CAL INT midpoints OK</t>
  </si>
  <si>
    <t>power off 202</t>
  </si>
  <si>
    <t>power on 203</t>
  </si>
  <si>
    <t>loading test program</t>
  </si>
  <si>
    <t>power off 203</t>
  </si>
  <si>
    <t>power on 204</t>
  </si>
  <si>
    <t>CTS ft -8.12,  CTS top 0.67,  EU -6.23,  USO -7.89,  CPU -7.027,  Lg Heat ex.-14.01</t>
  </si>
  <si>
    <t>power off 204</t>
  </si>
  <si>
    <t>power off 205</t>
  </si>
  <si>
    <t>power on 205</t>
  </si>
  <si>
    <t>BIST  had to be started</t>
  </si>
  <si>
    <t>BIST had to be started, loading test software</t>
  </si>
  <si>
    <t>changed mode to CTS/dual Spect T5=-8.2, Spect T6=-3.8, table loaded correctly, data out of CTS for Table 4 is bad</t>
  </si>
  <si>
    <t>CTS Internal Calibration, Table is OK</t>
  </si>
  <si>
    <t>CTS warm up, T=30, power =low</t>
  </si>
  <si>
    <t>CTS/dual, T5=-10.4, T6=-4.4, mid points are fine</t>
  </si>
  <si>
    <t>change mode to ENG</t>
  </si>
  <si>
    <t>Set large heat exchanger from -20 to -25 degrees.</t>
  </si>
  <si>
    <t>CTS/dual, T5=-14.4, T6=-7.8, mid points are OK</t>
  </si>
  <si>
    <t>Set large heat exchanger from -25 to -30 degrees.</t>
  </si>
  <si>
    <t>CTS/dual, T5=-18.8, T6=-11.8, mid points are ok</t>
  </si>
  <si>
    <t>Set large heat exchanger from -30 to -35 degrees.</t>
  </si>
  <si>
    <t xml:space="preserve">CTS/dual, T5=-20.8, T6=-15.2, mid points are ok </t>
  </si>
  <si>
    <t>Set large heat exchanger from -35 to -40 degrees.</t>
  </si>
  <si>
    <t xml:space="preserve">CTS/dual, T5=-20.8???, T6=-20.0???, mid points are OK </t>
  </si>
  <si>
    <t>Set large heat exchanger from -40 to -30 degrees.</t>
  </si>
  <si>
    <t>TURN OFF cts AMPLIFIER</t>
  </si>
  <si>
    <t>power on 206</t>
  </si>
  <si>
    <t>BIST needs to restarted</t>
  </si>
  <si>
    <t>power off 206</t>
  </si>
  <si>
    <t>change mode to CTS/dual, table 4 failed, CTS foot =-23.7, EU Int=-22.8, USO foot=-24.9, CPU Int=-25.18</t>
  </si>
  <si>
    <t>Turn on CTS amplifier</t>
  </si>
  <si>
    <t>power on 207</t>
  </si>
  <si>
    <t>BIST needed to be restarted</t>
  </si>
  <si>
    <t>change mode to CTS/dual, table 4 it worked, CTS foot =-23.7, EU Int=-23.0, USO foot=-24.8, CPU Int=-25.1</t>
  </si>
  <si>
    <t>power off 207</t>
  </si>
  <si>
    <t>power on 208</t>
  </si>
  <si>
    <t>power off 208</t>
  </si>
  <si>
    <t>change mode to CTS/dual, table 4 failed  , CTS foot =-23.7, EU Int=-23.4, USO foot=-24.8, CPU Int=-25.2</t>
  </si>
  <si>
    <t>power on 209</t>
  </si>
  <si>
    <t>BIST had to be restarted</t>
  </si>
  <si>
    <t>change mode to CTS/dual, table 4 failed , CTS foot =-23.7, EU Int=-23.4, USO foot=-24.7, CPU Int=-25.2</t>
  </si>
  <si>
    <t>power off 209</t>
  </si>
  <si>
    <t>power on 210</t>
  </si>
  <si>
    <t>BIST had to be started</t>
  </si>
  <si>
    <t>CTS warm up, T=30, power=low</t>
  </si>
  <si>
    <t>change mode to CTS/dual, table 4 works  , CTS foot =-23.3, EU Int=-21.97, USO foot=24.76, CPU Int=-24.82</t>
  </si>
  <si>
    <t>power off 210</t>
  </si>
  <si>
    <t>power on 211</t>
  </si>
  <si>
    <t>To test failure case again</t>
  </si>
  <si>
    <t>CTS dual</t>
  </si>
  <si>
    <t>power off 211</t>
  </si>
  <si>
    <t>Failed CTS table init as expected</t>
  </si>
  <si>
    <t>power on 212</t>
  </si>
  <si>
    <t>CK</t>
  </si>
  <si>
    <t>To test failure case - will warm up CTS at 0 deg, low power first</t>
  </si>
  <si>
    <t>CTS Warmup, 0 deg, low power for 5 minutes</t>
  </si>
  <si>
    <t>change mode to CTS/dual, table 4 works  , CTS foot =-23.34, EU Int=-21.9, USO foot=24.74, CPU Int=-24.83</t>
  </si>
  <si>
    <t>Table load successful</t>
  </si>
  <si>
    <t>power off 212</t>
  </si>
  <si>
    <t>Power on 213</t>
  </si>
  <si>
    <t>Power off 213</t>
  </si>
  <si>
    <t>Power on 214</t>
  </si>
  <si>
    <t>Submm Auto Control Enable/Disable Enabled</t>
  </si>
  <si>
    <t>Submm Auto Control Enable/Disable Disabled</t>
  </si>
  <si>
    <t>CTS Heaters off</t>
  </si>
  <si>
    <t>Mode change to Engineering</t>
  </si>
  <si>
    <t>Power off 214</t>
  </si>
  <si>
    <t>Power on 215</t>
  </si>
  <si>
    <t>Testing without Amplifier on to see if failure still occurs - request by Christopher Jarchow</t>
  </si>
  <si>
    <t xml:space="preserve">Failed CTS table init </t>
  </si>
  <si>
    <t>Power off 215</t>
  </si>
  <si>
    <t>Turning off temperature control in chamber.  Will let plates drift to ambient.</t>
  </si>
  <si>
    <t>open chamber</t>
  </si>
  <si>
    <t>Loading eeprom with vxWorks_051701_ee.bin</t>
  </si>
  <si>
    <t>power on 216</t>
  </si>
  <si>
    <t>Mode change to Dual Continuum</t>
  </si>
  <si>
    <t>note</t>
  </si>
  <si>
    <t>CTS Dual</t>
  </si>
  <si>
    <t>:</t>
  </si>
  <si>
    <t xml:space="preserve">DATE </t>
  </si>
  <si>
    <t>TIME</t>
  </si>
  <si>
    <t>INTLs</t>
  </si>
  <si>
    <t>KEYWORD</t>
  </si>
  <si>
    <t>PURPOSE</t>
  </si>
  <si>
    <t>ACTIVITY DETAILS</t>
  </si>
  <si>
    <t>Tuesday</t>
  </si>
  <si>
    <t>TCK</t>
  </si>
  <si>
    <t>mode change to ENG</t>
  </si>
  <si>
    <t>Thursday</t>
  </si>
  <si>
    <t>DN</t>
  </si>
  <si>
    <t>EGSE S/W</t>
  </si>
  <si>
    <t>Upgrade</t>
  </si>
  <si>
    <t>Friday</t>
  </si>
  <si>
    <t>configuration</t>
  </si>
  <si>
    <t>mode change</t>
  </si>
  <si>
    <t>rn</t>
  </si>
  <si>
    <t>Set large heat exchanger from +10 to +5 degrees.</t>
  </si>
  <si>
    <t>Set large heat exchanger from -5 to -10 degrees.</t>
  </si>
  <si>
    <t>Set large heat exchanger from -10 to -15 degrees.</t>
  </si>
  <si>
    <t>Set large heat exchanger from -15 to -20 degrees.</t>
  </si>
  <si>
    <t>Variable</t>
  </si>
  <si>
    <t>MM</t>
  </si>
  <si>
    <t>Submm</t>
  </si>
  <si>
    <t>Chot</t>
  </si>
  <si>
    <t>Ccold</t>
  </si>
  <si>
    <t>Coff</t>
  </si>
  <si>
    <t>Y</t>
  </si>
  <si>
    <t>Tcold (K) (C+273)</t>
  </si>
  <si>
    <t>Thot (K) (C+273)</t>
  </si>
  <si>
    <t>Tsys</t>
  </si>
  <si>
    <t>cmd</t>
  </si>
  <si>
    <t>CTS/Dual</t>
  </si>
  <si>
    <t>mode change to eng</t>
  </si>
  <si>
    <t>Monday</t>
  </si>
  <si>
    <t>Removed RS6000 SN 37, replaced with RS6000 SN14 (spare)</t>
  </si>
  <si>
    <t>Remounted on thermal vacuum plates</t>
  </si>
  <si>
    <t>Configuration</t>
  </si>
  <si>
    <t>Torqued down instrument</t>
  </si>
  <si>
    <t>closed chamber door</t>
  </si>
  <si>
    <t>set plate temp</t>
  </si>
  <si>
    <t>Set large heat exchanger to 25C; set small heat exchanger to 25C</t>
  </si>
  <si>
    <t>Ob bench 22.3,  24.7</t>
  </si>
  <si>
    <t>SBEU INF 21.94, 22.2</t>
  </si>
  <si>
    <t>EU Inf 23.89, 22.9</t>
  </si>
  <si>
    <t>USO Inf 22.57, 23.3</t>
  </si>
  <si>
    <t>small plate 24.8, 25.5</t>
  </si>
  <si>
    <t>large plate 25.2, 23.8</t>
  </si>
  <si>
    <t>temp readings</t>
  </si>
  <si>
    <t>MIRO TC, Facility TC, eng</t>
  </si>
  <si>
    <t>power on 245</t>
  </si>
  <si>
    <t>vxWorks_052101_ee.bin</t>
  </si>
  <si>
    <t xml:space="preserve">SIS V=28.4 at I=1.16 </t>
  </si>
  <si>
    <t>SIS V=28.4 at I=.67, +5VSBEU CUR=0.124A</t>
  </si>
  <si>
    <t>IFP Power =3, +5VSBEU_CUR=0.124A</t>
  </si>
  <si>
    <t>IFP Power =5, +5VSBEU_CUR=0.124A</t>
  </si>
  <si>
    <t>change mode to CTS/dual, +5VSBEU_CUR=0.292A, to 1.327A</t>
  </si>
  <si>
    <t>change mode to eng, +5VSBEU_CUR=0.141A</t>
  </si>
  <si>
    <t>USO off, SIS V=28.4, I=0.67A</t>
  </si>
  <si>
    <t>power off 245</t>
  </si>
  <si>
    <t>power on 246</t>
  </si>
  <si>
    <t>loading eeprom</t>
  </si>
  <si>
    <t>vxWorks_052101_02_ee.bin</t>
  </si>
  <si>
    <t>Ob bench 23.69, 25.3</t>
  </si>
  <si>
    <t>SBEU INF 24.1, 25.0</t>
  </si>
  <si>
    <t>EU Inf 24.8, 24.8</t>
  </si>
  <si>
    <t>USO Inf 24.1, 25.0</t>
  </si>
  <si>
    <t>small plate 24.7, 25.5</t>
  </si>
  <si>
    <t>large plate 24.7, 25.2</t>
  </si>
  <si>
    <t>begin LFT</t>
  </si>
  <si>
    <t>Set large heat exchangerfrom 25C to 23C; set small heat exchanger from 25C to 23C</t>
  </si>
  <si>
    <t>finished LFT</t>
  </si>
  <si>
    <t>power off 246</t>
  </si>
  <si>
    <t>pump down</t>
  </si>
  <si>
    <t>pumping down</t>
  </si>
  <si>
    <t>Set large heat exchanger to 22C; set small heat exchanger to 22C, cool cold load with LN2</t>
  </si>
  <si>
    <t>Ob bench 22.88, 23.4</t>
  </si>
  <si>
    <t>SBEU INF 25.27, 26.4</t>
  </si>
  <si>
    <t>EU Inf 24.6, 25.8</t>
  </si>
  <si>
    <t>USO Inf 25.5, 26.8</t>
  </si>
  <si>
    <t>small plate 21.89, 22.1</t>
  </si>
  <si>
    <t>large plate 22.07, 26.0</t>
  </si>
  <si>
    <t>pressure=  1.2e-5</t>
  </si>
  <si>
    <t>finish LFT</t>
  </si>
  <si>
    <t>power on 247</t>
  </si>
  <si>
    <t>mode change to dual continuum</t>
  </si>
  <si>
    <t>start cal mir</t>
  </si>
  <si>
    <t>cal mirror verification</t>
  </si>
  <si>
    <t>end cal mirror</t>
  </si>
  <si>
    <t>COMMAND</t>
  </si>
  <si>
    <t>NOTES:</t>
  </si>
  <si>
    <t>SEE TEMPERATURE CYCLE TABLE</t>
  </si>
  <si>
    <t>REQUEST COLD LOAD PLATE TEMPERATURE=  COLD</t>
  </si>
  <si>
    <t>POWER ON = "LAST POWER OFF +1"/
SKIP THIS CMD IF POWER IS ALREADY ON</t>
  </si>
  <si>
    <t>USO WARMUP/</t>
  </si>
  <si>
    <t>ALLOW 30 MINUTES WARMUP BEFORE PROCEEDING</t>
  </si>
  <si>
    <t>THIS COMMAND IS CYCLE DEPENDENT, HEATER IS ALWAYS
 0(HIGH), T CHANGES WITH LARGE PLATE TEMPERATURE;
 SEE TABLE; ALLOW 30 MINUTES FOR WARMUP</t>
  </si>
  <si>
    <t>CTS -DUAL CONTINUUM/</t>
  </si>
  <si>
    <t>SYSTEM WILL AUTOMATICALLY CALIBRATE;
IFP WILL WARM UP; ALLOW 15 MINUTES</t>
  </si>
  <si>
    <t>mm LNA OFF/</t>
  </si>
  <si>
    <t>smm LNA OFF/</t>
  </si>
  <si>
    <t>THIS WILL FORCE A CALIBRATION</t>
  </si>
  <si>
    <t>mm LNA ON/</t>
  </si>
  <si>
    <t>smm  LNA ON/</t>
  </si>
  <si>
    <t>CTS -DUAL CONTINUUM/1</t>
  </si>
  <si>
    <t>CTS -DUAL CONTINUUM/2</t>
  </si>
  <si>
    <t>CTS -DUAL CONTINUUM/3</t>
  </si>
  <si>
    <t>CTS -DUAL CONTINUUM/4</t>
  </si>
  <si>
    <t>CTS -DUAL CONTINUUM/5</t>
  </si>
  <si>
    <t>CTS INTERNAL CALIBRATION</t>
  </si>
  <si>
    <t>CTS -DUAL CONTINUUM/6</t>
  </si>
  <si>
    <t>CTS -DUAL CONTINUUM/7</t>
  </si>
  <si>
    <t>CTS -DUAL CONTINUUM/8</t>
  </si>
  <si>
    <t>CTS -DUAL CONTINUUM/9</t>
  </si>
  <si>
    <t>CTS -DUAL CONTINUUM/10</t>
  </si>
  <si>
    <t>PARAMETERS DEPEND ON LARGE PLATE
 TEMPERATURE, SEE HEATER CONTROL TABLE</t>
  </si>
  <si>
    <t>DUAL-CONTINUUM</t>
  </si>
  <si>
    <t>FORCE CALIBRATION</t>
  </si>
  <si>
    <t>REMEMBER TO INCREASE THE TEMPERTURE SETTINGS
FOR CTS WARMUP MODE AND CTS HEAT MODE</t>
  </si>
  <si>
    <t>Engineering Mode</t>
  </si>
  <si>
    <t>START TIME</t>
  </si>
  <si>
    <t>END TIME</t>
  </si>
  <si>
    <t>Get initial setting for calibration</t>
  </si>
  <si>
    <t>Turn USO Off</t>
  </si>
  <si>
    <t>REQUEST LARGE PLATE TEMPERATURE= 22 C</t>
  </si>
  <si>
    <t>REQUEST SMALL OB PLATE TEMPERATURE= 22 C</t>
  </si>
  <si>
    <t>AFTER THREE PLATES HAVE STABILIZED, RECORD
TEMPERATURES AND PROCEED
TLARGE=  21.53   ;TSMALL = 21.57   ; TCOLD = -183.3</t>
  </si>
  <si>
    <t>CTS WARMUP MODE,HEATER
=0(HIGH),T=5(50C)/</t>
  </si>
  <si>
    <t>CTS HEATER CONTROL,HEATER=
0(HIGH), T=6(60C)/</t>
  </si>
  <si>
    <t>INSTRUMENT MAY ALREADY BE POWERED ON:
ENTER "NEW POWER ON" NUMBER:RECORD
VOLTAGE= 28.3    ;AMP = 1.65</t>
  </si>
  <si>
    <t>CYCLE NUMBER 1.  Already at temperature.</t>
  </si>
  <si>
    <t>ALLOW 30 MINUTES FOR WARMUP BEFORE PROCEEDING;
 RECORD PLATE TEMPERATURES
TLARGE= 21.82    ;TSMALL = 21.63    ; TCOLD = -167.9</t>
  </si>
  <si>
    <t>ALLOW 30 MINUTES FOR WARMUP BEFORE PROCEEDING;
 RECORD PLATE TEMPERATURES
TLARGE= 21.70    ;TSMALL = 21.40    ; TCOLD = -182.9</t>
  </si>
  <si>
    <t xml:space="preserve">
ALLOW 30 MINUTES FOR WARMUP BEFORE PROCEEDING;
 RECORD PLATE TEMPERATURES
TLARGE= 22.41    ;TSMALL = 22.24    ; TCOLD =-183.7</t>
  </si>
  <si>
    <t>INTERVAL</t>
  </si>
  <si>
    <t>CYCLE NUMBER 2</t>
  </si>
  <si>
    <t>REQUEST LARGE PLATE TEMPERATURE= 52 C</t>
  </si>
  <si>
    <t>REQUEST SMALL OB PLATE TEMPERATURE= 37 C</t>
  </si>
  <si>
    <t>ALLOW 30 MINUTES FOR BEFORE PROCEEDING;
 RECORD PLATE TEMPERATURES
TLARGE=22.53     ;TSMALL =22.53    ; TCOLD =-171.</t>
  </si>
  <si>
    <t xml:space="preserve">Current = 1.26 amps; V=28.3 </t>
  </si>
  <si>
    <t>sg start</t>
  </si>
  <si>
    <t>Go to Cycle 2/CHANGE TEMPERATURE LEVEL</t>
  </si>
  <si>
    <t>ALLOW 30 MINUTES FOR WARMUP BE PROCEEDING
 RECORD PLATE TEMPERATURES
TEMPERATURES AND PROCEED
TLARGE=22.116     ;TSMALL =22.237     ; TCOLD =-176.5/Power 1.43 amps</t>
  </si>
  <si>
    <t>V=28.4; I=0.92 amps</t>
  </si>
  <si>
    <t xml:space="preserve"> POWER IS ALREADY ON</t>
  </si>
  <si>
    <t>Engineering mode</t>
  </si>
  <si>
    <t>Wait for calibration/ then go to engineering mode</t>
  </si>
  <si>
    <t>Go to cycle 3/Change temperature</t>
  </si>
  <si>
    <t>CYCLE NUMBER 2/instrument in engineering mode</t>
  </si>
  <si>
    <t>(10:00/32)(10:15/37)</t>
  </si>
  <si>
    <t>(9:36/27)</t>
  </si>
  <si>
    <t>p=7E-7 TORR</t>
  </si>
  <si>
    <t>CYCLE nUMBER 1</t>
  </si>
  <si>
    <t>10:30/42LP)(10:45/47LP)</t>
  </si>
  <si>
    <t>(11:00/52LP)</t>
  </si>
  <si>
    <t>AFTER THREE PLATES HAVE STABILIZED, RECORD
Time, and TEMPERATURES -PROCEED
TLARGE=51.3    ;TSMALL = 36.8    ; TCOLD = -185.8</t>
  </si>
  <si>
    <t>CTS WARMUP MODE,HEATER
=0(HIGH),T=7(70C)/</t>
  </si>
  <si>
    <t>V=28.3/ 2.3 AMPS</t>
  </si>
  <si>
    <t>MMLNA = 39.98/SMMLNA=40.9</t>
  </si>
  <si>
    <t>ALLOW 30 MINUTES FOR WARMUP BEFORE PROCEEDING;
 RECORD PLATE TEMPERATURES
TLARGE=51.74     ;TSMALL =36.95     ; TCOLD =-167.8</t>
  </si>
  <si>
    <t>SAM's MASTER</t>
  </si>
  <si>
    <t>ALLOW 30 MINUTES FOR WARMUP BEFORE PROCEEDING;
 RECORD PLATE TEMPERATURES
TLARGE=52.3     ;TSMALL =37.6     ; TCOLD =-170</t>
  </si>
  <si>
    <t>CMD TO CTS-DUAL CONTINUUM/2.5</t>
  </si>
  <si>
    <t>allow 40 MINUTES BETWEEN COMMANDS</t>
  </si>
  <si>
    <t>15:15:52 calibration heater on</t>
  </si>
  <si>
    <t>allow 40 MINUTES BETWEEN COMMANDS
ALLOW 30 MINUTES FOR WARMUP BEFORE PROCEEDING;
 RECORD PLATE TEMPERATURES
TLARGE=     ;TSMALL =     ; TCOLD =</t>
  </si>
  <si>
    <t>large and small plates should regulate
to less than 1 deg c</t>
  </si>
  <si>
    <t>Warm load heater on</t>
  </si>
  <si>
    <t xml:space="preserve">
 RECORD PLATE TEMPERATURES
TLARGE=     ;TSMALL =     ; TCOLD =</t>
  </si>
  <si>
    <t>wait for calibration/ then go to engineeringmode</t>
  </si>
  <si>
    <t>CYCLE NUMBER 3</t>
  </si>
  <si>
    <t>allow 40 MINUTES BEFORE PROCEEDING
 RECORD PLATE TEMPERATURES
TLARGE=     ;TSMALL =     ; TCOLD =</t>
  </si>
  <si>
    <t>SYSTEM WILL AUTOMATICALLY CALIBRATE;
IFP WILL WARM/COOL SLOWLY; allow 40 MINUTES</t>
  </si>
  <si>
    <t>REQUEST LARGE PLATE TEMPERATURE= 42 C</t>
  </si>
  <si>
    <t>CTS HEATER CONTROL,HEATER=
0(HIGH), T=7(70C)/</t>
  </si>
  <si>
    <t>Go to cycle 4</t>
  </si>
  <si>
    <r>
      <t xml:space="preserve">allow 40 MINUTES BETWEEN COMMANDS </t>
    </r>
    <r>
      <rPr>
        <b/>
        <sz val="10"/>
        <rFont val="Arial"/>
        <family val="2"/>
      </rPr>
      <t>(M. Hofstadter on duty</t>
    </r>
    <r>
      <rPr>
        <sz val="10"/>
        <rFont val="Arial"/>
        <family val="0"/>
      </rPr>
      <t>)</t>
    </r>
  </si>
  <si>
    <t>allow 40 MINUTES BETWEEN COMMANDS
ALLOW 30 MINUTES FOR WARMUP BEFORE PROCEEDING;
 RECORD PLATE TEMPERATURES
TLARGE=  51.17 ;TSMALL =  36.37 ; TCOLD = -159.0</t>
  </si>
  <si>
    <t>allow 40 MINUTES BEFORE PROCEEDING
 RECORD PLATE TEMPERATURES
TLARGE= 50.93;TSMALL = 36.20; TCOLD = -178.5</t>
  </si>
  <si>
    <t xml:space="preserve">
ALLOW 30 MINUTES FOR WARMUP BEFORE PROCEEDING;
 RECORD PLATE TEMPERATURES
TLARGE= 51.24;TSMALL = 36.11     ; TCOLD = -178.4</t>
  </si>
  <si>
    <t>allow 40 MINUTES BEFORE PROCEEDING
RECORD PLATE TEMPERATURES
TLARGE= 50.75 ;TSMALL = 36.05; TCOLD = -173.7</t>
  </si>
  <si>
    <t>USO ON FOR WARMUP/</t>
  </si>
  <si>
    <t>ALLOW 30 MINUTES FOR WARMUP BEFORE PROCEEDING;
 RECORD PLATE TEMPERATURES
TLARGE=51.26     ;TSMALL = 36.19    ; TCOLD =-183.9</t>
  </si>
  <si>
    <t>ALLOW 30 MINUTES FOR WARMUP BE PROCEEDING
 RECORD PLATE TEMPERATURES
TEMPERATURES AND PROCEED
TLARGE=50.98     ;TSMALL =36.17     ; TCOLD = -161.2</t>
  </si>
  <si>
    <t>move Temp up
+D605</t>
  </si>
  <si>
    <t>2:40:00/48.5C 2:50:00/42.2C</t>
  </si>
  <si>
    <t>AFTER THREE PLATES HAVE STABILIZED, RECORD
TEMPERATURES AND PROCEED
TLARGE= 41.70   ;TSMALL =  36.35   ; TCOLD = -165.4</t>
  </si>
  <si>
    <t>INSTRUMENT MAY ALREADY BE POWERED ON:
ENTER "NEW POWER ON" NUMBER:RECORD
VOLTAGE=28.4 V   ;AMP = 0.87A</t>
  </si>
  <si>
    <t>USO heater is already ON</t>
  </si>
  <si>
    <t>ALLOW 30 MINUTES FOR WARMUP BEFORE PROCEEDING;
 RECORD PLATE TEMPERATURES
TLARGE= 41.71    ;TSMALL =37.04     ; TCOLD = -174.3</t>
  </si>
  <si>
    <t xml:space="preserve">
 RECORD PLATE TEMPERATURES
TLARGE= 41.59    ;TSMALL = 36.78    ; TCOLD = -170.5</t>
  </si>
  <si>
    <t>allow 40 MINUTES BETWEEN COMMANDS
ALLOW 30 MINUTES FOR WARMUP BEFORE PROCEEDING;
 RECORD PLATE TEMPERATURES
TLARGE= 41.61    ;TSMALL = 36.72    ; TCOLD = -178.5</t>
  </si>
  <si>
    <t>allow 40 MINUTES BETWEEN COMMANDS
ALLOW 30 MINUTES FOR WARMUP BEFORE PROCEEDING;
 RECORD PLATE TEMPERATURES
TLARGE= 43.5     ;TSMALL = 37.6     ; TCOLD = -184.9</t>
  </si>
  <si>
    <t>allow 40 MINUTES BETWEEN COMMANDS
ALLOW 30 MINUTES FOR WARMUP BEFORE PROCEEDING;
 RECORD PLATE TEMPERATURES
TLARGE= 43.5     ;TSMALL = 37.7    ; TCOLD = -163.6</t>
  </si>
  <si>
    <t>allow 40 MINUTES BEFORE PROCEEDING
 RECORD PLATE TEMPERATURES
TLARGE= 43.5    ;TSMALL = 37.9     ; TCOLD = -180.0</t>
  </si>
  <si>
    <t>automatic calibration started</t>
  </si>
  <si>
    <t>V=28.3 @2.31A</t>
  </si>
  <si>
    <t xml:space="preserve">
ALLOW 30 MINUTES BEFORE PROCEEDING;
 RECORD PLATE TEMPERATURES
TLARGE= 43.4    ;TSMALL = 37.7    ; TCOLD = -174.9</t>
  </si>
  <si>
    <t>CTS HEATER CONTROL,HEATER =
0(HIGH), T=7(70C)/</t>
  </si>
  <si>
    <t>allow 40 MINUTES BEFORE PROCEEDING
RECORD PLATE TEMPERATURES
TLARGE= 43.3    ;TSMALL = 37.7   ; TCOLD = -171.2</t>
  </si>
  <si>
    <t>CYCLE NUMBER 4</t>
  </si>
  <si>
    <t>ALLOW 30 MINUTES WARMUP BEFORE PROCEEDING
IF USO HAS BEEN TURNED OFF; OTHERWISE
ISSUE COMMAND AND CONTINUE</t>
  </si>
  <si>
    <t>CTS WARMUP MODE,HEATER
=0(HIGH),T=6(60C)/</t>
  </si>
  <si>
    <t>ALLOW 30 MINUTES FOR WARMUP BEFORE PROCEEDING;
 RECORD PLATE TEMPERATURES
TLARGE=41.6     ;TSMALL =36.7     ; TCOLD =--162.7</t>
  </si>
  <si>
    <t>REQUEST LARGE PLATE TEMPERATURE=  32C</t>
  </si>
  <si>
    <t>REQUEST SMALL OB PLATE TEMPERATURE= 32 C</t>
  </si>
  <si>
    <t>large and small plate T should regulate
to less than 1 deg C</t>
  </si>
  <si>
    <t>sg/tk</t>
  </si>
  <si>
    <t>ALLOW 30 MINUTES FOR WARMUP BE PROCEEDING
 RECORD PLATE TEMPERATURES
TEMPERATURES AND PROCEED
TLARGE=40.82    ;TSMALL = 36.71    ; TCOLD =-162.9</t>
  </si>
  <si>
    <t>REMEMBER TO change THE TEMPERTURE SETTINGS
FOR CTS WARMUP MODE AND CTS HEAT MODE</t>
  </si>
  <si>
    <t>small plate was lowered to 32 c in one step
large plate was lowered in two steps (42-&gt;37-&gt;32)</t>
  </si>
  <si>
    <t>AFTER THREE PLATES HAVE STABILIZED, RECORD
TEMPERATURES AND PROCEED
TLARGE=31.87     ;TSMALL =31.58     ; TCOLD =-175.9</t>
  </si>
  <si>
    <t xml:space="preserve">INSTRUMENT IS POWERED ON: IN ENGINEERING MODE
ENTER "NEW POWER ON" NUMBER:RECORD
VOLTAGE= 28.4     ;AMP =0.89 </t>
  </si>
  <si>
    <t>ALLOW 30 MINUTES FOR WARMUP BEFORE PROCEEDING;
 RECORD PLATE TEMPERATURES
TLARGE=31.99     ;TSMALL = 32.13    ; TCOLD =-184.5</t>
  </si>
  <si>
    <t>AFTER THREE PLATES HAVE STABILIZED, RECORD
TEMPERATURES AND PROCEED
TLARGE=     ;TSMALL =     ; TCOLD =</t>
  </si>
  <si>
    <t xml:space="preserve">INSTRUMENT MAY ALREADY BE POWERED ON:
ENTER "NEW POWER ON" NUMBER:RECORD
VOLTAGE=      ;AMP = </t>
  </si>
  <si>
    <t>If USO IS TURNED OFF, ALLOW 30 MINUTES 
WARMUP BEFORE PROCEEDING
OTHERWISE PROCEED AFTER ISSUING COMMAND</t>
  </si>
  <si>
    <t>CTS WARMUP MODE,HEATER
=0(HIGH),T=1(10C)/</t>
  </si>
  <si>
    <t>CTS HEATER CONTROL,HEATER=
0(HIGH), T=2(20C)/</t>
  </si>
  <si>
    <t>CYCLE NUMBER 5</t>
  </si>
  <si>
    <t>CYCLE NUMBER 6</t>
  </si>
  <si>
    <t>REQUEST LARGE PLATE TEMPERATURE= 12 C</t>
  </si>
  <si>
    <t>REQUEST SMALL OB PLATE TEMPERATURE= 12 C</t>
  </si>
  <si>
    <t>Go to cycle 5</t>
  </si>
  <si>
    <t>Go to cycle 6</t>
  </si>
  <si>
    <t>CYCLE NUMBER 7</t>
  </si>
  <si>
    <t>REQUEST LARGE PLATE TEMPERATURE= 2 C</t>
  </si>
  <si>
    <t>REQUEST SMALL OB PLATE TEMPERATURE= 2 C</t>
  </si>
  <si>
    <t>Go to cycle 8</t>
  </si>
  <si>
    <t>allow 40 MINUTES BETWEEN COMMANDS
ALLOW 30 MINUTES FOR WARMUP BEFORE PROCEEDING;
 RECORD PLATE TEMPERATURES
TLARGE= 21.69    ;TSMALL = 21.53    ; TCOLD = -181.9</t>
  </si>
  <si>
    <t>allow 40 MINUTES BETWEEN COMMANDS
ALLOW 30 MINUTES FOR WARMUP BEFORE PROCEEDING;
 RECORD PLATE TEMPERATURES
TLARGE= 21.85    ;TSMALL =21.59     ; TCOLD =-167.5</t>
  </si>
  <si>
    <t>allow 40 MINUTES BETWEEN COMMANDS
ALLOW 30 MINUTES FOR WARMUP BEFORE PROCEEDING;
 RECORD PLATE TEMPERATURES
TLARGE=22.04     ;TSMALL = 22.02    ; TCOLD =-185.1</t>
  </si>
  <si>
    <t>allow 40 MINUTES BEFORE PROCEEDING
 RECORD PLATE TEMPERATURES
TLARGE=22.31     ;TSMALL =22.39     ; TCOLD =-172.4</t>
  </si>
  <si>
    <t>allow 40 MINUTES BEFORE PROCEEDING
RECORD PLATE TEMPERATURES
TLARGE=22.59     ;TSMALL =22.47    ; TCOLD =-185.1</t>
  </si>
  <si>
    <t>SYSTEM WILL AUTOMATICALLY CALIBRATE;
IFP WILL WARM UP; allow 40 MINUTES</t>
  </si>
  <si>
    <t>allow 40 MINUTES BETWEEN COMMANDS
ALLOW 30 MINUTES FOR WARMUP BEFORE PROCEEDING;
 RECORD PLATE TEMPERATURES
TLARGE=51.45    ;TSMALL = 36.42   ; TCOLD =-183</t>
  </si>
  <si>
    <t>SYSTEM WILL AUTOMATICALLY CALIBRATE;
IFP WILL WARM/COOL SLOWLY; allow 40 MINUTES
Turned CTS/dual mode on early because small plate
was not regulating well/engineer suggested powering on instrume
v=28.2; I = 2.46/raised temp set point to 34 deg</t>
  </si>
  <si>
    <t>RESET TSMALL</t>
  </si>
  <si>
    <t>small plate temperature drifting;Paul reset regulator to 32
TLARGE=31.67; TSMALL=34.65</t>
  </si>
  <si>
    <t>CYCLE NUMBER 8</t>
  </si>
  <si>
    <t>REQUEST LARGE PLATE TEMPERATURE= -8 C</t>
  </si>
  <si>
    <t>REQUEST SMALL OB PLATE TEMPERATURE= -8 C</t>
  </si>
  <si>
    <t>Go to cycle 9</t>
  </si>
  <si>
    <t>CTS WARMUP MODE,HEATER
=0(HIGH),T=2(20C)/</t>
  </si>
  <si>
    <t>CTS HEATER CONTROL,HEATER=
0(HIGH), T=3(30C)/</t>
  </si>
  <si>
    <t>Instrument is already powered on</t>
  </si>
  <si>
    <t xml:space="preserve">
 RECORD PLATE TEMPERATURES
TLARGE= 31.707    ;TSMALL = 31.73   ; TCOLD =-175.8
pressure = 3.3 e -7 torr</t>
  </si>
  <si>
    <t>allow 40 MINUTES BEFORE PROCEEDING
 RECORD PLATE TEMPERATURES
TLARGE=  31.70   ;TSMALL =   31.63  ; TCOLD = -173.5</t>
  </si>
  <si>
    <t>No change in lna prt temperatures, so commands resent to turn off</t>
  </si>
  <si>
    <t>etc. Time of 3:14:28 on GSE screen observed to not be updated.</t>
  </si>
  <si>
    <t>software reset</t>
  </si>
  <si>
    <t>No effect seen</t>
  </si>
  <si>
    <t>cal heater on</t>
  </si>
  <si>
    <t>CTS WARMUP MODE,HEATER
=0(HIGH),T=7(60C)/</t>
  </si>
  <si>
    <t>Pete commanding with Cindy on phone</t>
  </si>
  <si>
    <t xml:space="preserve">CTS WARMUP  </t>
  </si>
  <si>
    <r>
      <t>NOTE: System crash apparently occurred at this time.  Commands not accepted, Robert's screen not updating</t>
    </r>
    <r>
      <rPr>
        <sz val="10"/>
        <rFont val="Arial"/>
        <family val="0"/>
      </rPr>
      <t xml:space="preserve">. </t>
    </r>
  </si>
  <si>
    <t>restart cycle</t>
  </si>
  <si>
    <t xml:space="preserve">
ALLOW 30 MINUTES BEFORE PROCEEDING;
 RECORD PLATE TEMPERATURES
TLARGE= 31.66   ;TSMALL = 31.79   ; TCOLD = -184.8</t>
  </si>
  <si>
    <t>Start new temp logging file TVT 2 05/02/01  Data 05/24/101 07:23:26</t>
  </si>
  <si>
    <t>ALLOW 30 MINUTES FOR WARMUP BEFORE PROCEEDING;
 RECORD PLATE TEMPERATURES
TLARGE= 34.5    ;TSMALL = 32.7    ; TCOLD = -185.7</t>
  </si>
  <si>
    <t>AUTO CALIBRATION STARTED</t>
  </si>
  <si>
    <t>v = 28.2 @ 2.35 amps</t>
  </si>
  <si>
    <t>REMEMBER TO CHANGE THE TEMPERATURE SETTINGS
FOR CTS WARMUP MODE AND CTS HEAT MODE</t>
  </si>
  <si>
    <t>ALLOW 30 MINUTES FOR WARMUP BEFORE PROCEEDING
 RECORD PLATE TEMPERATURES AND PROCEED
TLARGE= 34.5    ;TSMALL = 32.5    ; TCOLD = -173.3     V=28.2 @ 2.52 AMPS</t>
  </si>
  <si>
    <t>wait for calibration/ then go to engineeringmode     v = 28.4 @ 0.89 amps</t>
  </si>
  <si>
    <t>REQUEST LARGE PLATE TEMPERATURE= 27 C</t>
  </si>
  <si>
    <t>REQUEST SMALL OB PLATE TEMPERATURE= 27 C</t>
  </si>
  <si>
    <t>If USO IS TURNED OFF, ALLOW 30 MINUTES 
WARMUP BEFORE PROCEEDING (USO already on)
OTHERWISE PROCEED AFTER ISSUING COMMAND</t>
  </si>
  <si>
    <t>v = 28.4 @ 1.24 amps</t>
  </si>
  <si>
    <t>Warm load heater on (calibration htr)</t>
  </si>
  <si>
    <t>AFTER THREE PLATES HAVE STABILIZED, RECORD
TEMPERATURES AND PROCEED
TLARGE= 25.3    ;TSMALL = 22.6    ; TCOLD = -168.4</t>
  </si>
  <si>
    <t>V = 28.2 @ 2.33 AMPS</t>
  </si>
  <si>
    <t>ALLOW 30 MINUTES FOR WARMUP BEFORE PROCEEDING;
 RECORD PLATE TEMPERATURES
TLARGE= 25.1    ;TSMALL = 22.6    ; TCOLD = -183.7    V = 28.2 @ 2.51 AMPS</t>
  </si>
  <si>
    <t xml:space="preserve">
 RECORD PLATE TEMPERATURES
TLARGE= 25.2    ;TSMALL = 22.6    ; TCOLD = -182.5</t>
  </si>
  <si>
    <t>allow 40 MINUTES BETWEEN COMMANDS
ALLOW 30 MINUTES FOR WARMUP BEFORE PROCEEDING;
 RECORD PLATE TEMPERATURES
TLARGE= 25.2    ;TSMALL = 22.6    ; TCOLD = -182.3</t>
  </si>
  <si>
    <t>allow 40 MINUTES BETWEEN COMMANDS
ALLOW 30 MINUTES FOR WARMUP BEFORE PROCEEDING;
 RECORD PLATE TEMPERATURES
TLARGE= 21.96    ;TSMALL =21,70     ; TCOLD =-182.9</t>
  </si>
  <si>
    <t>allow 40 MINUTES BETWEEN COMMANDS
ALLOW 30 MINUTES FOR WARMUP BEFORE PROCEEDING;
 RECORD PLATE TEMPERATURES
TLARGE= 21.94    ;TSMALL =  21.65   ; TCOLD = -176,0</t>
  </si>
  <si>
    <t>allow 40 MINUTES BEFORE PROCEEDING
 RECORD PLATE TEMPERATURES
TLARGE= 21.83    ;TSMALL = 21.63    ; TCOLD =-180.8</t>
  </si>
  <si>
    <t xml:space="preserve">
ALLOW 30 MINUTES BEFORE PROCEEDING;
 RECORD PLATE TEMPERATURES
TLARGE= 21.57    ;TSMALL = 21.37    ; TCOLD =-183.6</t>
  </si>
  <si>
    <t>allow 40 MINUTES BEFORE PROCEEDING
RECORD PLATE TEMPERATURES
TLARGE= 21.65    ;TSMALL = 21.59    ; TCOLD =-182.0</t>
  </si>
  <si>
    <t>SAVE TEMPERATURE DATA, START NEW FILE.</t>
  </si>
  <si>
    <t>ALLOW 30 MINUTES FOR WARMUP BEFORE PROCEEDING;
 RECORD PLATE TEMPERATURES
TLARGE= 22.01   ;TSMALL = 21.99   ; TCOLD = -176.0</t>
  </si>
  <si>
    <t>ALLOW 30 MINUTES FOR WARMUP BE PROCEEDING
 RECORD PLATE TEMPERATURES
TEMPERATURES AND PROCEED
TLARGE=  22.14   ;TSMALL =  21.99   ; TCOLD = -169.1</t>
  </si>
  <si>
    <t>REQUEST LARGE PLATE TEMPERATURE= 17 C</t>
  </si>
  <si>
    <t>REQUEST SMALL OB PLATE TEMPERATURE= 17 C</t>
  </si>
  <si>
    <t>USO IS ON</t>
  </si>
  <si>
    <t>AFTER THREE PLATES HAVE STABILIZED, RECORD
TEMPERATURES AND PROCEED
TLARGE= 12.16   ;TSMALL =  11.93   ; TCOLD = -185.8</t>
  </si>
  <si>
    <t>v = 28.4 @ 0.92 amps</t>
  </si>
  <si>
    <t>ALLOW 30 MINUTES FOR WARMUP BEFORE PROCEEDING;
 RECORD PLATE TEMPERATURES
TLARGE= 12.22    ;TSMALL = 12.12    ; TCOLD = -180.5</t>
  </si>
  <si>
    <t xml:space="preserve">
 RECORD PLATE TEMPERATURES
TLARGE= 12.39   ;TSMALL = 12.32    ; TCOLD = -180.9</t>
  </si>
  <si>
    <t>RECORD PLATE TEMPERATURES     TLARGE= -25.53    ;TSMALL = -19.22   ; TCOLD = 183.5</t>
  </si>
  <si>
    <t>NOTE: MS Excel crash lost recorded data from 09:15 to 11:35.  Times recovered from data files (may be offset by ~30 s), temperatures lost.</t>
  </si>
  <si>
    <t>allow 40 MINUTES BEFORE PROCEEDING
RECORD PLATE TEMPERATURES
TLARGE= -25.78    ;TSMALL = -19.33    ; TCOLD = -185.0</t>
  </si>
  <si>
    <t>In engg mode for 2 min.</t>
  </si>
  <si>
    <t>REQUEST SMALL OB PLATE TEMPERATURE= -10 C</t>
  </si>
  <si>
    <t>ALLOW 30 MINUTES FOR WARMUP BEFORE PROCEEDING;
 RECORD PLATE TEMPERATURES
TLARGE=-26.08     ;TSMALL = --19.68    ; TCOLD =-185.2</t>
  </si>
  <si>
    <t>ALLOW 30 MINUTES FOR WARMUP BE PROCEEDING
 RECORD PLATE TEMPERATURES
TEMPERATURES AND PROCEED
TLARGE=-26.21    ;TSMALL =-19.68     ; TCOLD =-181.5</t>
  </si>
  <si>
    <t>wait for calibration/ then go to engineeringmode,p=1.2e-7torr</t>
  </si>
  <si>
    <t xml:space="preserve">
 POWER IS ALREADY ON</t>
  </si>
  <si>
    <t>REQUEST LARGE PLATE TEMPERATURE= -14 C
5C in 15 minutes</t>
  </si>
  <si>
    <t>INSTRUMENT MAY ALREADY BE POWERED ON:
ENTER "NEW POWER ON" NUMBER:RECORD
VOLTAGE=28.2      ;AMP = 2.74  ; p=1e-7 torr</t>
  </si>
  <si>
    <t>Raise temperature of large plate to -12 C(19:04)
AFTER THREE PLATES HAVE STABILIZED, RECORD
TEMPERATURES AND PROCEED
TLARGE=     ;TSMALL =     ; TCOLD =</t>
  </si>
  <si>
    <t>ALLOW 30 MINUTES FOR WARMUP BEFORE PROCEEDING;
 RECORD PLATE TEMPERATURES
TLARGE=-13.124     ;TSMALL = -9.45    ; TCOLD =-181.4</t>
  </si>
  <si>
    <t xml:space="preserve">
 RECORD PLATE TEMPERATURES
TLARGE= -12.7    ;TSMALL =-9.139    ; TCOLD =-179.9</t>
  </si>
  <si>
    <t>allow 40 MINUTES BETWEEN COMMANDS
ALLOW 30 MINUTES FOR WARMUP BEFORE PROCEEDING;
 RECORD PLATE TEMPERATURES
TLARGE= -12.749    ;TSMALL =-9.59     ; TCOLD =-173.6 p=1.2e-7</t>
  </si>
  <si>
    <t>smm Gunn V to 6</t>
  </si>
  <si>
    <t>lost lock</t>
  </si>
  <si>
    <t>locked after command was sent</t>
  </si>
  <si>
    <t>allow 40 MINUTES BETWEEN COMMANDS
ALLOW 30 MINUTES FOR WARMUP BEFORE PROCEEDING;
 RECORD PLATE TEMPERATURES
TLARGE=  -13.18   ;TSMALL =  -9.41   ; TCOLD = -182.6</t>
  </si>
  <si>
    <t>allow 40 MINUTES BEFORE PROCEEDING
 RECORD PLATE TEMPERATURES
TLARGE=  -13.28   ;TSMALL =  -9.45   ; TCOLD = -178.5</t>
  </si>
  <si>
    <t xml:space="preserve">
ALLOW 30 MINUTES BEFORE PROCEEDING;
 RECORD PLATE TEMPERATURES
TLARGE=  -13.34   ;TSMALL = -9.54   ; TCOLD = -174.1</t>
  </si>
  <si>
    <t>allow 40 MINUTES BEFORE PROCEEDING
RECORD PLATE TEMPERATURES
TLARGE= -13.43   ;TSMALL = -9.62    ; TCOLD = -184.9</t>
  </si>
  <si>
    <t>CTS WARMUP MODE,HEATER
=0(HIGH),T=3(20C)/</t>
  </si>
  <si>
    <t>CTS HEATER CONTROL,HEATER=
0(HIGH), T=4(30C)/</t>
  </si>
  <si>
    <t>ALLOW 30 MINUTES FOR WARMUP BEFORE PROCEEDING;
 RECORD PLATE TEMPERATURES
TLARGE= -13.2    ;TSMALL = -9.5    ; TCOLD = -182.8</t>
  </si>
  <si>
    <t>the above temperatures were recorded at 8:35</t>
  </si>
  <si>
    <t>ALLOW 30 MINUTES FOR WARMUP BE PROCEEDING
 RECORD PLATE TEMPERATURES
TEMPERATURES AND PROCEED
TLARGE= -13.18    ;TSMALL = -9.53    ; TCOLD = -181.7</t>
  </si>
  <si>
    <t>Power Off 253</t>
  </si>
  <si>
    <t>Power On 254</t>
  </si>
  <si>
    <t>Test Software</t>
  </si>
  <si>
    <t>Loading RAM with vxWorks_060101_01_test.bin</t>
  </si>
  <si>
    <t>Power Off 254</t>
  </si>
  <si>
    <t>Got through vxWorks banner then locked up, no access to vxWorks</t>
  </si>
  <si>
    <t>Power On 255</t>
  </si>
  <si>
    <t>S/W loaded.  Sun had intense disk activity which would explain why previous load did not work.</t>
  </si>
  <si>
    <t>CTS/Dual Continuum</t>
  </si>
  <si>
    <t>CTS Internal Calibration</t>
  </si>
  <si>
    <t>LWK</t>
  </si>
  <si>
    <t>AFTER THREE PLATES HAVE STABILIZED, RECORD
TEMPERATURES AND PROCEED
TLARGE= 2.83    ;TSMALL = 2.28    ; TCOLD = -184.4</t>
  </si>
  <si>
    <t>INSTRUMENT MAY ALREADY BE POWERED ON:
ENTER "NEW POWER ON" NUMBER:RECORD
VOLTAGE= 28.2     ;AMP = 2.58</t>
  </si>
  <si>
    <t>not doneTHIS COMMAND IS CYCLE DEPENDENT, HEATER IS ALWAYS
 0(HIGH), T CHANGES WITH LARGE PLATE TEMPERATURE;
 SEE TABLE; ALLOW 30 MINUTES FOR WARMUP</t>
  </si>
  <si>
    <t>build new code, data stacked up so will lose it when we power down, but most of it is unlocked anyway, will start anew after new code</t>
  </si>
  <si>
    <t>power off 255</t>
  </si>
  <si>
    <t>power on 256</t>
  </si>
  <si>
    <t>Loading RAM with vxWorks_060101_02_test.bin</t>
  </si>
  <si>
    <t>CTS Warmup</t>
  </si>
  <si>
    <t>Power=high, T=30</t>
  </si>
  <si>
    <t>CTS-Dual Continuum</t>
  </si>
  <si>
    <t>CTS Internal Cal</t>
  </si>
  <si>
    <t>ALLOW 30 MINUTES FOR WARMUP BEFORE PROCEEDING;
 RECORD PLATE TEMPERATURES
TLARGE= 2.687    ;TSMALL = 2.145   ; TCOLD =-177.3</t>
  </si>
  <si>
    <t>CTS -dual continuum</t>
  </si>
  <si>
    <t>CTS failure</t>
  </si>
  <si>
    <t>getting interrupts back from CTS</t>
  </si>
  <si>
    <t>Smm Gunn Voltage = 5</t>
  </si>
  <si>
    <t>CTS-dual continuum</t>
  </si>
  <si>
    <t>CTS failure, did not get an interrupt back, went into engineering mode</t>
  </si>
  <si>
    <t>allow 40 MINUTES BETWEEN COMMANDS
ALLOW 30 MINUTES FOR WARMUP BEFORE PROCEEDING;
 RECORD PLATE TEMPERATURES
TLARGE=6.3     ;TSMALL = 2.3    ; TCOLD =-177.2</t>
  </si>
  <si>
    <t>allow 40 MINUTES BETWEEN COMMANDS
ALLOW 30 MINUTES FOR WARMUP BEFORE PROCEEDING;
 RECORD PLATE TEMPERATURES
TLARGE=6.4     ;TSMALL =2.4     ; TCOLD =-181.7</t>
  </si>
  <si>
    <t>allow 40 MINUTES BEFORE PROCEEDING
 RECORD PLATE TEMPERATURES
TLARGE=6.3     ;TSMALL =2.4     ; TCOLD =-184.9</t>
  </si>
  <si>
    <t>V=28.2 AT 2.32A WITH BOTH LNA'S OFF</t>
  </si>
  <si>
    <t xml:space="preserve">
ALLOW 30 MINUTES BEFORE PROCEEDING;
 RECORD PLATE TEMPERATURES
TLARGE= 6.3    ;TSMALL = 2.4    ; TCOLD =-182.3 V=28.2 at 2.51A</t>
  </si>
  <si>
    <t>PARAMETERS DEPEND ON LARGE PLATE
 TEMPERATURE, SEE HEATER CONTROL TABLE- cts was already set high, T=4 but we sent the command anyway</t>
  </si>
  <si>
    <t>crb/ap</t>
  </si>
  <si>
    <t>allow 40 MINUTES BEFORE PROCEEDING
RECORD PLATE TEMPERATURES
TLARGE=  6.4   ;TSMALL = 2.5    ; TCOLD =-182.7</t>
  </si>
  <si>
    <t>V=28.4 at 1.42A</t>
  </si>
  <si>
    <t>ALLOW 30 MINUTES FOR WARMUP BEFORE PROCEEDING;
 RECORD PLATE TEMPERATURES
TLARGE=5.5     ;TSMALL =2.5     ; TCOLD =-179.8</t>
  </si>
  <si>
    <t>V=28.4 at 1.27A</t>
  </si>
  <si>
    <t>ALLOW 30 MINUTES FOR WARMUP BE PROCEEDING
 RECORD PLATE TEMPERATURES
TEMPERATURES AND PROCEED
TLARGE=5.1     ;TSMALL = 2.5    ; TCOLD =-180.8</t>
  </si>
  <si>
    <t>CTS WARMUP MODE,HEATER
=0(HIGH),T=4(40C)/</t>
  </si>
  <si>
    <t>TLARGE=13.9, TSMALL=11.7, TCOLD=-169.2, VOLTAGE=28.2, AMP=2.5</t>
  </si>
  <si>
    <t>ALLOW 30 MINUTES FOR WARMUP BEFORE PROCEEDING;
 RECORD PLATE TEMPERATURES
TLARGE=15.4     ;TSMALL =12.7     ; TCOLD =-184.3</t>
  </si>
  <si>
    <t xml:space="preserve">
 RECORD PLATE TEMPERATURES
TLARGE=15.7     ;TSMALL =12.3     ; TCOLD =-180.9</t>
  </si>
  <si>
    <t>allow 40 MINUTES BETWEEN COMMANDS
ALLOW 30 MINUTES FOR WARMUP BEFORE PROCEEDING;
 RECORD PLATE TEMPERATURES
TLARGE=15.7     ;TSMALL =12.5     ; TCOLD =-168</t>
  </si>
  <si>
    <t>allow 40 MINUTES BETWEEN COMMANDS
ALLOW 30 MINUTES FOR WARMUP BEFORE PROCEEDING;
 RECORD PLATE TEMPERATURES
TLARGE=15.8     ;TSMALL = 12.7    ; TCOLD =-179.4</t>
  </si>
  <si>
    <t>allow 40 MINUTES BETWEEN COMMANDS
ALLOW 30 MINUTES FOR WARMUP BEFORE PROCEEDING;
 RECORD PLATE TEMPERATURES
TLARGE=15.8     ;TSMALL =12.6     ; TCOLD =-184.</t>
  </si>
  <si>
    <t>allow 40 MINUTES BEFORE PROCEEDING
 RECORD PLATE TEMPERATURES
TLARGE=15.8     ;TSMALL =12.6     ; TCOLD =-185.4</t>
  </si>
  <si>
    <t>CTS HEATER CONTROL,HEATER=
0(HIGH), T=5(50C)/</t>
  </si>
  <si>
    <t xml:space="preserve">
ALLOW 30 MINUTES BEFORE PROCEEDING;
 RECORD PLATE TEMPERATURES
TLARGE=15:7     ;TSMALL = 12.5    ; TCOLD =-176.5</t>
  </si>
  <si>
    <t>allow 40 MINUTES BEFORE PROCEEDING
RECORD PLATE TEMPERATURES
TLARGE=15.9     ;TSMALL =  12.6   ; TCOLD =-184.8</t>
  </si>
  <si>
    <t>ALLOW 30 MINUTES FOR WARMUP BEFORE PROCEEDING;
 RECORD PLATE TEMPERATURES
TLARGE= 14.9    ;TSMALL =12.7     ; TCOLD =-176.0</t>
  </si>
  <si>
    <t>SMM power switch already in off position when called up command.  Left us wondering if we had miscommanded something previously.</t>
  </si>
  <si>
    <t>ALLOW 30 MINUTES FOR WARMUP BE PROCEEDING
 RECORD PLATE TEMPERATURES
TEMPERATURES AND PROCEED
TLARGE= 14.5    ;TSMALL = 12.6    ; TCOLD = -184.0</t>
  </si>
  <si>
    <t>~13:40</t>
  </si>
  <si>
    <t>Started warm-up procedure.</t>
  </si>
  <si>
    <t>Power off 256</t>
  </si>
  <si>
    <t>bi/mh</t>
  </si>
  <si>
    <t>Test Ports in Nominal Configuration</t>
  </si>
  <si>
    <t>Noise Sources OFF</t>
  </si>
  <si>
    <t>Spectrum Analyzer on PLE Test Port (J381)</t>
  </si>
  <si>
    <t>POWER ON = (SKIP IF ALREADY ON)</t>
  </si>
  <si>
    <t>INSTRUMENT MAY ALREADY BE POWERED ON:
ENTER "NEW POWER ON" NUMBER:RECORD
VOLTAGE= ### ;AMP = ###</t>
  </si>
  <si>
    <t>SYSTEM WILL AUTOMATICALLY CALIBRATE;
IFP WILL WARM/COOL SLOWLY...</t>
  </si>
  <si>
    <t>Record Spectra as per "4.6 LO lock and Frequency Switching Test" as necessary during transition.</t>
  </si>
  <si>
    <t>Filename: TV####.tdx</t>
  </si>
  <si>
    <t>AFTER THREE PLATES HAVE STABILIZED, RECORD
TEMPERATURES AND PROCEED
TLARGE= ###  ;TSMALL =  ### ; TCOLD = ###</t>
  </si>
  <si>
    <t>Test Ports as per "4.1 Noise Figure of the IFP"</t>
  </si>
  <si>
    <t>Record Trace B</t>
  </si>
  <si>
    <t>Record Trace A; Filename: TV####.tdx</t>
  </si>
  <si>
    <t>Test Ports as per "4.2 Noise Figure of the CTS"</t>
  </si>
  <si>
    <t>"hot" configuration</t>
  </si>
  <si>
    <t>"cold" configuration; Filename: TV####.tdx</t>
  </si>
  <si>
    <t>Test Ports as per "4.3 IF Frequency Sweep Test"</t>
  </si>
  <si>
    <t>SigGen=5.753 GHz</t>
  </si>
  <si>
    <t>SigGen=5.877</t>
  </si>
  <si>
    <t>SigGen=9.667</t>
  </si>
  <si>
    <t>SigGen=9.685</t>
  </si>
  <si>
    <t>SigGen=10.791</t>
  </si>
  <si>
    <t>SigGen=13.455</t>
  </si>
  <si>
    <t>SigGen=15.137</t>
  </si>
  <si>
    <t>SigGen=16.338</t>
  </si>
  <si>
    <t>Test Ports as per "4.4 Linearity in CTS/Dual Mode"</t>
  </si>
  <si>
    <t>Turn on Chopping Noise Sources</t>
  </si>
  <si>
    <t>nominal pads</t>
  </si>
  <si>
    <t>+2 dB pads</t>
  </si>
  <si>
    <t>-2 dB pads</t>
  </si>
  <si>
    <t>Test Ports as per "4.5 Linearity in Dual Continuum Mode"</t>
  </si>
  <si>
    <t>DUAL-CONTINUUM/</t>
  </si>
  <si>
    <t>Noise Sources ON</t>
  </si>
  <si>
    <t>DUAL-CONTINUUM/1</t>
  </si>
  <si>
    <t>DUAL-CONTINUUM/2</t>
  </si>
  <si>
    <t>DUAL-CONTINUUM/3</t>
  </si>
  <si>
    <t>Test Ports as per "4.6 LO lock and Frequency Switching Test" (Nominal)</t>
  </si>
  <si>
    <t>Record Spectra per 4.6...</t>
  </si>
  <si>
    <t>REQUEST LARGE PLATE TEMPERATURE= 32C</t>
  </si>
  <si>
    <t>REQUEST LARGE PLATE TEMPERATURE= 22C</t>
  </si>
  <si>
    <t>REQUEST LARGE PLATE TEMPERATURE= 12C</t>
  </si>
  <si>
    <t>Go to cycle 7</t>
  </si>
  <si>
    <t>REQUEST LARGE PLATE TEMPERATURE= 2C</t>
  </si>
  <si>
    <t>REQUEST LARGE PLATE TEMPERATURE= -8C</t>
  </si>
  <si>
    <t>REQUEST LARGE PLATE TEMPERATURE= -18C</t>
  </si>
  <si>
    <t>REQUEST SMALL OB PLATE TEMPERATURE= -18 C</t>
  </si>
  <si>
    <t>do not use these - they have been updated</t>
  </si>
  <si>
    <t>Sam's MASTER - for current master, see Sheet 6</t>
  </si>
  <si>
    <t>allow 40 MINUTES BETWEEN COMMANDS
ALLOW 30 MINUTES FOR WARMUP BEFORE PROCEEDING;
 RECORD PLATE TEMPERATURES
TLARGE= 12.43    ;TSMALL = 12.46   ; TCOLD = -178.3</t>
  </si>
  <si>
    <t>allow 40 MINUTES BETWEEN COMMANDS
ALLOW 30 MINUTES FOR WARMUP BEFORE PROCEEDING;
 RECORD PLATE TEMPERATURES
TLARGE= 15.6    ;TSMALL = 12.5    ; TCOLD =-174.0
pressure 2.0e-7 torr</t>
  </si>
  <si>
    <t>CTS WARMUP MODE,HEATER
=0(HIGH),(T=40C)</t>
  </si>
  <si>
    <t>allow 40 MINUTES BETWEEN COMMANDS
ALLOW 30 MINUTES FOR WARMUP BEFORE PROCEEDING;
 RECORD PLATE TEMPERATURES
TLARGE= 15.7    ;TSMALL = 12.4    ; TCOLD =-171.4 pressure = 2e-7 torr</t>
  </si>
  <si>
    <t>Shut down for beginning of memorial day weekend</t>
  </si>
  <si>
    <t>Start cycle 7 when we begin on Tueday morning</t>
  </si>
  <si>
    <t>POWER OFF =247</t>
  </si>
  <si>
    <t>POWER ON 248</t>
  </si>
  <si>
    <t>CYCLE NUMBER 9</t>
  </si>
  <si>
    <t>Go to cycle 10</t>
  </si>
  <si>
    <t>SiS stopped at 10:45; Serial telemetry quit
Ali restarted; successful on 3rd try
Expect a gap in the data at 10:43:30 - probably 1 packet
The SIS problem was introduced by Robert having
a look at his system. The failure is fully understood and
is not considered a problem.</t>
  </si>
  <si>
    <t>allow 40 MINUTES BEFORE PROCEEDING
 RECORD PLATE TEMPERATURES
TLARGE= 15.7    ;TSMALL =12.6    ; TCOLD =-178.7</t>
  </si>
  <si>
    <t xml:space="preserve">
ALLOW 30 MINUTES BEFORE PROCEEDING;
 RECORD PLATE TEMPERATURES
TLARGE=15.7    ;TSMALL = 12.5    ; TCOLD =-183.3</t>
  </si>
  <si>
    <t>CTS HEATER CONTROL,HEATER=
0(HIGH), T=4(40C)/</t>
  </si>
  <si>
    <t xml:space="preserve">CTS-WARM-UP </t>
  </si>
  <si>
    <t>0(HIGH), T=4(40C)</t>
  </si>
  <si>
    <t>Noticed the FAILURE ON THE SUN COMPUTER</t>
  </si>
  <si>
    <t>CMD</t>
  </si>
  <si>
    <t>CTS-dual cont</t>
  </si>
  <si>
    <t>Heater control
0(highpower)4(40C)</t>
  </si>
  <si>
    <t>power off=248</t>
  </si>
  <si>
    <t>power on=249</t>
  </si>
  <si>
    <t>Power off = 249</t>
  </si>
  <si>
    <t xml:space="preserve">SMM gunn v auto </t>
  </si>
  <si>
    <t>control enable</t>
  </si>
  <si>
    <t>Robert believes the failure was the result of issuing the 
CTS warmup command when the CTS is turned on</t>
  </si>
  <si>
    <t>THIS COMMAND IS CYCLE DEPENDENT, HEATER IS ALWAYS
 0(HIGH), T CHANGES WITH LARGE PLATE TEMPERATURE;
 SEE TABLE; ALLOW 30 MINUTES FOR WARMUP
Warmup mode appears to be set at 50C rather than 40 C- left unchanged SG
This command was issued as CTS heater rather than CTS warmup;
since CTS is off, the command was rejected by Robert's software;
The heater control remained set to the previous value</t>
  </si>
  <si>
    <t>calibration heater on</t>
  </si>
  <si>
    <t>noticed that warm load was not turned on(now warming up)</t>
  </si>
  <si>
    <t>allow 40 MINUTES BEFORE PROCEEDING
RECORD PLATE TEMPERATURES
TLARGE=15.7     ;TSMALL = 12.5    ; TCOLD =-179.4</t>
  </si>
  <si>
    <t>CTS-DUAL-CONTINUUM</t>
  </si>
  <si>
    <t>should have entered dual continuum</t>
  </si>
  <si>
    <t>v=28.2 @ 1.42 amps</t>
  </si>
  <si>
    <t>smm gunn voltage to 15</t>
  </si>
  <si>
    <t>smm gunn voltage to 5</t>
  </si>
  <si>
    <t>from 15 (7658)</t>
  </si>
  <si>
    <t>from 5 (5027)</t>
  </si>
  <si>
    <t>ALLOW 30 MINUTES FOR WARMUP BEFORE PROCEEDING;
 RECORD PLATE TEMPERATURES
TLARGE= 14.6    ;TSMALL = 12.5    ; TCOLD =-185</t>
  </si>
  <si>
    <t>V=28.4 @ 1,26 amp</t>
  </si>
  <si>
    <t>ALLOW 30 MINUTES FOR WARMUP BE PROCEEDING
 RECORD PLATE TEMPERATURES
TEMPERATURES AND PROCEED
TLARGE= 14.4    ;TSMALL = 12.6    ; TCOLD =-174.3
V=28.3, I =1.42</t>
  </si>
  <si>
    <t xml:space="preserve">       </t>
  </si>
  <si>
    <t>0 Volt and 0 current</t>
  </si>
  <si>
    <t>Turned off chamber pump
Turned off large and small plates
Turned off cold plate
Turned off cold finger</t>
  </si>
  <si>
    <t>Closing down for Memorial day weekend</t>
  </si>
  <si>
    <t>Power on 250</t>
  </si>
  <si>
    <t>Loading RAM with test build vxWorks_052601_01_ee.bin</t>
  </si>
  <si>
    <t>MAF/RN</t>
  </si>
  <si>
    <t xml:space="preserve">cmd </t>
  </si>
  <si>
    <t>in ENG</t>
  </si>
  <si>
    <t>PLL Reset ON, SIS V=28.4, I=0.66, when go to CTS should be reset</t>
  </si>
  <si>
    <t>Submm Gunn Voltage = 10, SIS V=28.4, I=0.66-.67, when go to smm cont should be set</t>
  </si>
  <si>
    <t>mode change to smm cont., smm cont level=8332, Robert says OK, Isis=0.93, smm Gunn Cur=132.318</t>
  </si>
  <si>
    <t>Submm Gunn Voltage = 4, smm cont=7676, Isis=0.93, smm_Gunn_Cur=138.11</t>
  </si>
  <si>
    <t>mode change to CTS/dual, PLL_Reset is still on, smm PLL Err=0.154, will also see if lock checking with attemp at relock executes</t>
  </si>
  <si>
    <r>
      <t>set Submm volt to 4, smm_PLL_ERR voltage is 2.572,</t>
    </r>
    <r>
      <rPr>
        <sz val="10"/>
        <color indexed="10"/>
        <rFont val="Arial"/>
        <family val="2"/>
      </rPr>
      <t>note this was necessary since the PLL Reset was on when the last calibration was done, and the auto lock was enabled, so the smm Gunn voltage got set to 7 instead of 4</t>
    </r>
  </si>
  <si>
    <r>
      <t xml:space="preserve">PLL Reset Off, smm_PLL_Err=0.384, </t>
    </r>
    <r>
      <rPr>
        <sz val="10"/>
        <color indexed="10"/>
        <rFont val="Arial"/>
        <family val="2"/>
      </rPr>
      <t>not locked, why</t>
    </r>
  </si>
  <si>
    <t>CTS warm up cmd, program did not crash, was rejected</t>
  </si>
  <si>
    <t>passed 5000 spectroscopic integrations without shutdown</t>
  </si>
  <si>
    <t>passed 6400 spectroscopic integrations without shutdown</t>
  </si>
  <si>
    <t>PLL Reset ON, smm_PLL_ERR =1.484</t>
  </si>
  <si>
    <t>change mode to dual/continuum, PLL Reset set off (but save in gloabal coordinates so will get ON when go back into a CTS mode)</t>
  </si>
  <si>
    <t>check to see if LO Freq switch gets cleared -yes</t>
  </si>
  <si>
    <t>check to see if FS's bit 11 is clear - yes</t>
  </si>
  <si>
    <t>change mode to ENG, verify that SMM Gunn Voltage is set to 0 - yes</t>
  </si>
  <si>
    <t>power off 250</t>
  </si>
  <si>
    <t>power on 251</t>
  </si>
  <si>
    <t>had to restart BIST, Loading RAM with test build vxWorks_052601_01_ee.bin - saving to EEPROM</t>
  </si>
  <si>
    <t>in ENG, SIS V=28.4, I=0.66</t>
  </si>
  <si>
    <t>mode change to CTS/Dual</t>
  </si>
  <si>
    <t>CTS Run time set to 13635, sm mult on</t>
  </si>
  <si>
    <t>CTS Run time set to 13400, sm mult on</t>
  </si>
  <si>
    <t>power off 251</t>
  </si>
  <si>
    <t>startup after Memorial day weekend</t>
  </si>
  <si>
    <t>sg</t>
  </si>
  <si>
    <t>Error message on computer-----
"ERR; Some files not created; look in log"
05-26-2001, 17:00:00 Cannot open loging file e:\testteam\RWSData\2001_05_20\
RWSEGSELog - 20010526 - 170000.txt
05-26-2001, 17:00:00 Cannot open TLM file E:\testteam\RWSData
\2001_05_26\
TLMdata-20010526 - 170000. bin
Then next two lines say these files are created.</t>
  </si>
  <si>
    <t>SciXface program v4.6a: debugging CTS packets, output of CTS packet index.  Also possible fix to CTS PLL Data problem when smoothing is other than 1.</t>
  </si>
  <si>
    <t>EGSE Maintanance</t>
  </si>
  <si>
    <t>Archive of miro-gse1</t>
  </si>
  <si>
    <t>Shutdown</t>
  </si>
  <si>
    <t>Power supply is turned off from back of rack.  ROSIS commanded to local mode, TM block polling, serial polling, and RTU shutdown and logging shut down.</t>
  </si>
  <si>
    <t>Used Winzip program to compress folders e:\testteam\RWSData and e:\testteam\TLMData and record to CD-R.  Two hours?</t>
  </si>
  <si>
    <t>POWER ON = 252</t>
  </si>
  <si>
    <t>PLL Lock Test</t>
  </si>
  <si>
    <t>Loading vxWorks_052901_plltest.bin into RAM.</t>
  </si>
  <si>
    <t>Command</t>
  </si>
  <si>
    <t>CTS / Dual Continuum Mode</t>
  </si>
  <si>
    <t>28.3V @ 2.8A</t>
  </si>
  <si>
    <t>Power OFF = 252</t>
  </si>
  <si>
    <t>Power ON = 253</t>
  </si>
  <si>
    <t>Loading vxWorks_052901_plltest02.bin into RAM.</t>
  </si>
  <si>
    <t>Failure</t>
  </si>
  <si>
    <t>System watchdog failed.  All TLM gathering quit.  28.3V @ 0.9A</t>
  </si>
  <si>
    <t>System BIST test failed in local mode.</t>
  </si>
  <si>
    <t>CYCLE NUMBER 10</t>
  </si>
  <si>
    <t>Go to cycle 11</t>
  </si>
  <si>
    <t>CYCLE NUMBER 11</t>
  </si>
  <si>
    <t>REQUEST SMALL OB PLATE TEMPERATURE= 2C</t>
  </si>
  <si>
    <t>Go to cycle 12</t>
  </si>
  <si>
    <t>CYCLE NUMBER 12</t>
  </si>
  <si>
    <t>REQUEST SMALL OB PLATE TEMPERATURE= 12C</t>
  </si>
  <si>
    <t>Cts-dual continuum</t>
  </si>
  <si>
    <t>SG</t>
  </si>
  <si>
    <t>Large plate=2.316; Small plate = 1.92; Tcold = -185.4 C</t>
  </si>
  <si>
    <t xml:space="preserve">
VOLTAGE= 28.2     ;AMP = 2.81: p=4e-7 torr</t>
  </si>
  <si>
    <t>CTS WARMUP MODE,HEATER
=0(HIGH),T=3(30C)/</t>
  </si>
  <si>
    <t>AFTER THREE PLATES HAVE STABILIZED, RECORD
TEMPERATURES AND PROCEED
TLARGE=2.31    ;TSMALL =1.97    ; TCOLD =-168.1</t>
  </si>
  <si>
    <t>ALLOW 30 MINUTES FOR WARMUP BEFORE PROCEEDING;
 RECORD PLATE TEMPERATURES
TLARGE=6.5    ;TSMALL = 2.2    ; TCOLD =-184.0 ; P=3.4E-7 TORR</t>
  </si>
  <si>
    <t>EGSE</t>
  </si>
  <si>
    <t>COMPLETED ARCHIVAL OF MIRO-GSE1 AND MIRO-GSE2 DATA.</t>
  </si>
  <si>
    <t>STARTED TRANSFERRAL (FTP) OF ROSIS ARCHIVES TO MIRO-GSE2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</si>
</sst>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000\ 000"/>
    <numFmt numFmtId="165" formatCode="0.000"/>
  </numFmts>
  <fonts count="11">
    <font>
      <sz val="10"/>
      <name val="Arial"/>
      <family val="0"/>
    </font>
    <font>
      <b/>
      <sz val="9"/>
      <name val="Geneva"/>
      <family val="0"/>
    </font>
    <font>
      <sz val="9"/>
      <name val="Geneva"/>
      <family val="0"/>
    </font>
    <font>
      <u val="single"/>
      <sz val="10"/>
      <color indexed="12"/>
      <name val="Arial"/>
      <family val="0"/>
    </font>
    <font>
      <b/>
      <sz val="12"/>
      <name val="Arial"/>
      <family val="0"/>
    </font>
    <font>
      <b/>
      <sz val="10"/>
      <name val="Arial"/>
      <family val="0"/>
    </font>
    <font>
      <b/>
      <sz val="11"/>
      <name val="Arial"/>
      <family val="0"/>
    </font>
    <font>
      <b/>
      <sz val="9"/>
      <name val="Arial"/>
      <family val="0"/>
    </font>
    <font>
      <sz val="9"/>
      <name val="Arial"/>
      <family val="0"/>
    </font>
    <font>
      <b/>
      <sz val="12"/>
      <color indexed="10"/>
      <name val="Arial"/>
      <family val="2"/>
    </font>
    <font>
      <sz val="10"/>
      <color indexed="10"/>
      <name val="Arial"/>
      <family val="2"/>
    </font>
  </fonts>
  <fills count="2">
    <fill>
      <patternFill/>
    </fill>
    <fill>
      <patternFill patternType="gray125"/>
    </fill>
  </fills>
  <borders count="3">
    <border>
      <left/>
      <right/>
      <top/>
      <bottom/>
      <diagonal/>
    </border>
    <border>
      <left>
        <color indexed="63"/>
      </left>
      <right>
        <color indexed="63"/>
      </right>
      <top>
        <color indexed="63"/>
      </top>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lignment/>
      <protection/>
    </xf>
    <xf numFmtId="9" fontId="0" fillId="0" borderId="0" applyFont="0" applyFill="0" applyBorder="0" applyAlignment="0" applyProtection="0"/>
  </cellStyleXfs>
  <cellXfs count="53">
    <xf numFmtId="0" fontId="0" fillId="0" borderId="0" xfId="0" applyAlignment="1">
      <alignment/>
    </xf>
    <xf numFmtId="0" fontId="1" fillId="0" borderId="0" xfId="0" applyFont="1" applyBorder="1" applyAlignment="1">
      <alignment/>
    </xf>
    <xf numFmtId="21" fontId="1" fillId="0" borderId="0" xfId="0" applyNumberFormat="1" applyFont="1" applyBorder="1" applyAlignment="1">
      <alignment/>
    </xf>
    <xf numFmtId="0" fontId="1" fillId="0" borderId="0" xfId="0" applyFont="1" applyBorder="1" applyAlignment="1">
      <alignment wrapText="1"/>
    </xf>
    <xf numFmtId="0" fontId="1" fillId="0" borderId="1" xfId="0" applyFont="1" applyBorder="1" applyAlignment="1">
      <alignment/>
    </xf>
    <xf numFmtId="21" fontId="2" fillId="0" borderId="1" xfId="0" applyNumberFormat="1" applyFont="1" applyBorder="1" applyAlignment="1">
      <alignment/>
    </xf>
    <xf numFmtId="0" fontId="2" fillId="0" borderId="1" xfId="0" applyFont="1" applyBorder="1" applyAlignment="1">
      <alignment/>
    </xf>
    <xf numFmtId="0" fontId="1" fillId="0" borderId="1" xfId="0" applyFont="1" applyBorder="1" applyAlignment="1">
      <alignment wrapText="1"/>
    </xf>
    <xf numFmtId="0" fontId="2" fillId="0" borderId="1" xfId="0" applyFont="1" applyBorder="1" applyAlignment="1">
      <alignment wrapText="1"/>
    </xf>
    <xf numFmtId="15" fontId="0" fillId="0" borderId="0" xfId="0" applyNumberFormat="1" applyAlignment="1">
      <alignment/>
    </xf>
    <xf numFmtId="0" fontId="0" fillId="0" borderId="0" xfId="0" applyAlignment="1">
      <alignment wrapText="1"/>
    </xf>
    <xf numFmtId="21" fontId="0" fillId="0" borderId="0" xfId="0" applyNumberFormat="1" applyAlignment="1">
      <alignment/>
    </xf>
    <xf numFmtId="14" fontId="0" fillId="0" borderId="0" xfId="0" applyNumberFormat="1" applyAlignment="1">
      <alignment/>
    </xf>
    <xf numFmtId="20" fontId="0" fillId="0" borderId="0" xfId="0" applyNumberFormat="1" applyAlignment="1">
      <alignment/>
    </xf>
    <xf numFmtId="9" fontId="0" fillId="0" borderId="0" xfId="21" applyFont="1" applyAlignment="1">
      <alignment wrapText="1"/>
    </xf>
    <xf numFmtId="21" fontId="0" fillId="0" borderId="1" xfId="0" applyNumberFormat="1" applyBorder="1" applyAlignment="1">
      <alignment/>
    </xf>
    <xf numFmtId="0" fontId="0" fillId="0" borderId="1" xfId="0" applyBorder="1" applyAlignment="1">
      <alignment/>
    </xf>
    <xf numFmtId="0" fontId="0" fillId="0" borderId="1" xfId="0" applyBorder="1" applyAlignment="1">
      <alignment wrapText="1"/>
    </xf>
    <xf numFmtId="0" fontId="0" fillId="0" borderId="0" xfId="0" applyBorder="1" applyAlignment="1">
      <alignment/>
    </xf>
    <xf numFmtId="21" fontId="0" fillId="0" borderId="0" xfId="0" applyNumberFormat="1" applyBorder="1" applyAlignment="1">
      <alignment/>
    </xf>
    <xf numFmtId="0" fontId="0" fillId="0" borderId="0" xfId="0" applyBorder="1" applyAlignment="1">
      <alignment wrapText="1"/>
    </xf>
    <xf numFmtId="0" fontId="3" fillId="0" borderId="0" xfId="19" applyAlignment="1">
      <alignment/>
    </xf>
    <xf numFmtId="0" fontId="0" fillId="0" borderId="0" xfId="0" applyAlignment="1" quotePrefix="1">
      <alignment wrapText="1"/>
    </xf>
    <xf numFmtId="0" fontId="0" fillId="0" borderId="0" xfId="0" applyFont="1" applyAlignment="1">
      <alignment wrapText="1"/>
    </xf>
    <xf numFmtId="21" fontId="2" fillId="0" borderId="0" xfId="0" applyNumberFormat="1" applyFont="1" applyBorder="1" applyAlignment="1">
      <alignment/>
    </xf>
    <xf numFmtId="0" fontId="2" fillId="0" borderId="0" xfId="0" applyFont="1" applyBorder="1" applyAlignment="1">
      <alignment/>
    </xf>
    <xf numFmtId="0" fontId="5" fillId="0" borderId="0" xfId="0" applyFont="1" applyAlignment="1">
      <alignment/>
    </xf>
    <xf numFmtId="0" fontId="0" fillId="0" borderId="0" xfId="0" applyFont="1" applyAlignment="1">
      <alignment/>
    </xf>
    <xf numFmtId="0" fontId="4" fillId="0" borderId="0" xfId="0" applyFont="1" applyAlignment="1">
      <alignment wrapText="1"/>
    </xf>
    <xf numFmtId="0" fontId="9" fillId="0" borderId="0" xfId="0" applyFont="1" applyAlignment="1">
      <alignment wrapText="1"/>
    </xf>
    <xf numFmtId="165" fontId="0" fillId="0" borderId="0" xfId="0" applyNumberFormat="1" applyAlignment="1">
      <alignment/>
    </xf>
    <xf numFmtId="0" fontId="1" fillId="0" borderId="2" xfId="0" applyFont="1" applyBorder="1" applyAlignment="1">
      <alignment horizontal="center"/>
    </xf>
    <xf numFmtId="21" fontId="0" fillId="0" borderId="2" xfId="0" applyNumberFormat="1" applyBorder="1" applyAlignment="1">
      <alignment/>
    </xf>
    <xf numFmtId="0" fontId="0" fillId="0" borderId="2" xfId="0" applyBorder="1" applyAlignment="1">
      <alignment/>
    </xf>
    <xf numFmtId="0" fontId="0" fillId="0" borderId="2" xfId="0" applyBorder="1" applyAlignment="1">
      <alignment wrapText="1"/>
    </xf>
    <xf numFmtId="20" fontId="0" fillId="0" borderId="2" xfId="0" applyNumberFormat="1" applyBorder="1" applyAlignment="1">
      <alignment/>
    </xf>
    <xf numFmtId="21" fontId="10" fillId="0" borderId="2" xfId="0" applyNumberFormat="1" applyFont="1" applyBorder="1" applyAlignment="1">
      <alignment/>
    </xf>
    <xf numFmtId="21" fontId="0" fillId="0" borderId="2" xfId="0" applyNumberFormat="1" applyFont="1" applyBorder="1" applyAlignment="1">
      <alignment/>
    </xf>
    <xf numFmtId="0" fontId="2" fillId="0" borderId="0" xfId="0" applyFont="1" applyBorder="1" applyAlignment="1">
      <alignment wrapText="1"/>
    </xf>
    <xf numFmtId="11" fontId="0" fillId="0" borderId="2" xfId="0" applyNumberFormat="1" applyBorder="1" applyAlignment="1">
      <alignment horizontal="left" wrapText="1"/>
    </xf>
    <xf numFmtId="0" fontId="0" fillId="0" borderId="2" xfId="0" applyFont="1" applyBorder="1" applyAlignment="1">
      <alignment wrapText="1"/>
    </xf>
    <xf numFmtId="22" fontId="0" fillId="0" borderId="2" xfId="0" applyNumberFormat="1" applyBorder="1" applyAlignment="1">
      <alignment/>
    </xf>
    <xf numFmtId="1" fontId="0" fillId="0" borderId="2" xfId="0" applyNumberFormat="1" applyBorder="1" applyAlignment="1">
      <alignment/>
    </xf>
    <xf numFmtId="0" fontId="10" fillId="0" borderId="2" xfId="0" applyFont="1" applyBorder="1" applyAlignment="1">
      <alignment wrapText="1"/>
    </xf>
    <xf numFmtId="0" fontId="10" fillId="0" borderId="2" xfId="0" applyFont="1" applyBorder="1" applyAlignment="1">
      <alignment/>
    </xf>
    <xf numFmtId="0" fontId="0" fillId="0" borderId="2" xfId="0" applyFont="1" applyBorder="1" applyAlignment="1">
      <alignment/>
    </xf>
    <xf numFmtId="0" fontId="10" fillId="0" borderId="0" xfId="0" applyFont="1" applyAlignment="1">
      <alignment/>
    </xf>
    <xf numFmtId="21" fontId="10" fillId="0" borderId="0" xfId="0" applyNumberFormat="1" applyFont="1" applyBorder="1" applyAlignment="1">
      <alignment/>
    </xf>
    <xf numFmtId="0" fontId="5" fillId="0" borderId="2" xfId="0" applyFont="1" applyBorder="1" applyAlignment="1">
      <alignment/>
    </xf>
    <xf numFmtId="0" fontId="5" fillId="0" borderId="2" xfId="0" applyFont="1" applyBorder="1" applyAlignment="1">
      <alignment wrapText="1"/>
    </xf>
    <xf numFmtId="0" fontId="0" fillId="0" borderId="2" xfId="0" applyBorder="1" applyAlignment="1" quotePrefix="1">
      <alignment/>
    </xf>
    <xf numFmtId="0" fontId="0" fillId="0" borderId="2" xfId="0" applyBorder="1" applyAlignment="1" quotePrefix="1">
      <alignment wrapText="1"/>
    </xf>
    <xf numFmtId="21" fontId="5" fillId="0" borderId="0" xfId="0" applyNumberFormat="1" applyFont="1" applyAlignment="1">
      <alignment/>
    </xf>
  </cellXfs>
  <cellStyles count="8">
    <cellStyle name="Normal" xfId="0"/>
    <cellStyle name="Comma" xfId="15"/>
    <cellStyle name="Comma [0]" xfId="16"/>
    <cellStyle name="Currency" xfId="17"/>
    <cellStyle name="Currency [0]" xfId="18"/>
    <cellStyle name="Hyperlink" xfId="19"/>
    <cellStyle name="Normal_MIRO_Log_Book_14"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Cold Load SCan</a:t>
            </a:r>
          </a:p>
        </c:rich>
      </c:tx>
      <c:layout/>
      <c:spPr>
        <a:noFill/>
        <a:ln>
          <a:noFill/>
        </a:ln>
      </c:spPr>
    </c:title>
    <c:plotArea>
      <c:layout/>
      <c:scatterChart>
        <c:scatterStyle val="lineMarker"/>
        <c:varyColors val="0"/>
        <c:ser>
          <c:idx val="1"/>
          <c:order val="0"/>
          <c:extLst>
            <c:ext xmlns:c14="http://schemas.microsoft.com/office/drawing/2007/8/2/chart" uri="{6F2FDCE9-48DA-4B69-8628-5D25D57E5C99}">
              <c14:invertSolidFillFmt>
                <c14:spPr>
                  <a:solidFill>
                    <a:srgbClr val="000000"/>
                  </a:solidFill>
                </c14:spPr>
              </c14:invertSolidFillFmt>
            </c:ext>
          </c:extLst>
          <c:xVal>
            <c:numRef>
              <c:f>Sheet2!$B$4:$B$42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xVal>
          <c:yVal>
            <c:numRef>
              <c:f>Sheet2!$D$4:$D$42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yVal>
          <c:smooth val="0"/>
        </c:ser>
        <c:axId val="52975583"/>
        <c:axId val="7018200"/>
      </c:scatterChart>
      <c:valAx>
        <c:axId val="52975583"/>
        <c:scaling>
          <c:orientation val="minMax"/>
        </c:scaling>
        <c:axPos val="b"/>
        <c:title>
          <c:tx>
            <c:rich>
              <a:bodyPr vert="horz" rot="0" anchor="ctr"/>
              <a:lstStyle/>
              <a:p>
                <a:pPr algn="ctr">
                  <a:defRPr/>
                </a:pPr>
                <a:r>
                  <a:rPr lang="en-US" cap="none" sz="1000" b="1" i="0" u="none" baseline="0">
                    <a:latin typeface="Arial"/>
                    <a:ea typeface="Arial"/>
                    <a:cs typeface="Arial"/>
                  </a:rPr>
                  <a:t>Degress</a:t>
                </a:r>
              </a:p>
            </c:rich>
          </c:tx>
          <c:layout/>
          <c:overlay val="0"/>
          <c:spPr>
            <a:noFill/>
            <a:ln>
              <a:noFill/>
            </a:ln>
          </c:spPr>
        </c:title>
        <c:delete val="0"/>
        <c:numFmt formatCode="General" sourceLinked="1"/>
        <c:majorTickMark val="out"/>
        <c:minorTickMark val="none"/>
        <c:tickLblPos val="nextTo"/>
        <c:crossAx val="7018200"/>
        <c:crosses val="autoZero"/>
        <c:crossBetween val="midCat"/>
        <c:dispUnits/>
      </c:valAx>
      <c:valAx>
        <c:axId val="7018200"/>
        <c:scaling>
          <c:orientation val="minMax"/>
        </c:scaling>
        <c:axPos val="l"/>
        <c:title>
          <c:tx>
            <c:rich>
              <a:bodyPr vert="horz" rot="-5400000" anchor="ctr"/>
              <a:lstStyle/>
              <a:p>
                <a:pPr algn="ctr">
                  <a:defRPr/>
                </a:pPr>
                <a:r>
                  <a:rPr lang="en-US" cap="none" sz="1000" b="1" i="0" u="none" baseline="0">
                    <a:latin typeface="Arial"/>
                    <a:ea typeface="Arial"/>
                    <a:cs typeface="Arial"/>
                  </a:rPr>
                  <a:t>Submm Continuum Value</a:t>
                </a:r>
              </a:p>
            </c:rich>
          </c:tx>
          <c:layout/>
          <c:overlay val="0"/>
          <c:spPr>
            <a:noFill/>
            <a:ln>
              <a:noFill/>
            </a:ln>
          </c:spPr>
        </c:title>
        <c:majorGridlines/>
        <c:delete val="0"/>
        <c:numFmt formatCode="General" sourceLinked="1"/>
        <c:majorTickMark val="out"/>
        <c:minorTickMark val="none"/>
        <c:tickLblPos val="nextTo"/>
        <c:crossAx val="52975583"/>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Cold Load Scan</a:t>
            </a:r>
          </a:p>
        </c:rich>
      </c:tx>
      <c:layout/>
      <c:spPr>
        <a:noFill/>
        <a:ln>
          <a:noFill/>
        </a:ln>
      </c:spPr>
    </c:title>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Sheet2!$B$4:$B$42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xVal>
          <c:yVal>
            <c:numRef>
              <c:f>Sheet2!$C$4:$C$42</c:f>
              <c:numCache>
                <c:ptCount val="3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numCache>
            </c:numRef>
          </c:yVal>
          <c:smooth val="0"/>
        </c:ser>
        <c:axId val="63163801"/>
        <c:axId val="31603298"/>
      </c:scatterChart>
      <c:valAx>
        <c:axId val="63163801"/>
        <c:scaling>
          <c:orientation val="minMax"/>
        </c:scaling>
        <c:axPos val="b"/>
        <c:title>
          <c:tx>
            <c:rich>
              <a:bodyPr vert="horz" rot="0" anchor="ctr"/>
              <a:lstStyle/>
              <a:p>
                <a:pPr algn="ctr">
                  <a:defRPr/>
                </a:pPr>
                <a:r>
                  <a:rPr lang="en-US" cap="none" sz="1000" b="1" i="0" u="none" baseline="0">
                    <a:latin typeface="Arial"/>
                    <a:ea typeface="Arial"/>
                    <a:cs typeface="Arial"/>
                  </a:rPr>
                  <a:t>Degrees</a:t>
                </a:r>
              </a:p>
            </c:rich>
          </c:tx>
          <c:layout/>
          <c:overlay val="0"/>
          <c:spPr>
            <a:noFill/>
            <a:ln>
              <a:noFill/>
            </a:ln>
          </c:spPr>
        </c:title>
        <c:delete val="0"/>
        <c:numFmt formatCode="General" sourceLinked="1"/>
        <c:majorTickMark val="out"/>
        <c:minorTickMark val="none"/>
        <c:tickLblPos val="nextTo"/>
        <c:crossAx val="31603298"/>
        <c:crosses val="autoZero"/>
        <c:crossBetween val="midCat"/>
        <c:dispUnits/>
      </c:valAx>
      <c:valAx>
        <c:axId val="31603298"/>
        <c:scaling>
          <c:orientation val="minMax"/>
        </c:scaling>
        <c:axPos val="l"/>
        <c:title>
          <c:tx>
            <c:rich>
              <a:bodyPr vert="horz" rot="-5400000" anchor="ctr"/>
              <a:lstStyle/>
              <a:p>
                <a:pPr algn="ctr">
                  <a:defRPr/>
                </a:pPr>
                <a:r>
                  <a:rPr lang="en-US" cap="none" sz="1000" b="1" i="0" u="none" baseline="0">
                    <a:latin typeface="Arial"/>
                    <a:ea typeface="Arial"/>
                    <a:cs typeface="Arial"/>
                  </a:rPr>
                  <a:t>mm continuum value</a:t>
                </a:r>
              </a:p>
            </c:rich>
          </c:tx>
          <c:layout/>
          <c:overlay val="0"/>
          <c:spPr>
            <a:noFill/>
            <a:ln>
              <a:noFill/>
            </a:ln>
          </c:spPr>
        </c:title>
        <c:majorGridlines/>
        <c:delete val="0"/>
        <c:numFmt formatCode="General" sourceLinked="1"/>
        <c:majorTickMark val="out"/>
        <c:minorTickMark val="none"/>
        <c:tickLblPos val="nextTo"/>
        <c:crossAx val="63163801"/>
        <c:crosses val="autoZero"/>
        <c:crossBetween val="midCat"/>
        <c:dispUnits/>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Hot Load Scan</a:t>
            </a:r>
          </a:p>
        </c:rich>
      </c:tx>
      <c:layout/>
      <c:spPr>
        <a:noFill/>
        <a:ln>
          <a:noFill/>
        </a:ln>
      </c:spPr>
    </c:title>
    <c:plotArea>
      <c:layout/>
      <c:scatterChart>
        <c:scatterStyle val="lineMarker"/>
        <c:varyColors val="0"/>
        <c:ser>
          <c:idx val="0"/>
          <c:order val="0"/>
          <c:tx>
            <c:v>0 to -24.3</c:v>
          </c:tx>
          <c:extLst>
            <c:ext xmlns:c14="http://schemas.microsoft.com/office/drawing/2007/8/2/chart" uri="{6F2FDCE9-48DA-4B69-8628-5D25D57E5C99}">
              <c14:invertSolidFillFmt>
                <c14:spPr>
                  <a:solidFill>
                    <a:srgbClr val="000000"/>
                  </a:solidFill>
                </c14:spPr>
              </c14:invertSolidFillFmt>
            </c:ext>
          </c:extLst>
          <c:xVal>
            <c:numRef>
              <c:f>Sheet3!$C$2:$C$20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Sheet3!$D$2:$D$20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ser>
          <c:idx val="1"/>
          <c:order val="1"/>
          <c:tx>
            <c:v>-24.3 to 0</c:v>
          </c:tx>
          <c:extLst>
            <c:ext xmlns:c14="http://schemas.microsoft.com/office/drawing/2007/8/2/chart" uri="{6F2FDCE9-48DA-4B69-8628-5D25D57E5C99}">
              <c14:invertSolidFillFmt>
                <c14:spPr>
                  <a:solidFill>
                    <a:srgbClr val="000000"/>
                  </a:solidFill>
                </c14:spPr>
              </c14:invertSolidFillFmt>
            </c:ext>
          </c:extLst>
          <c:xVal>
            <c:numRef>
              <c:f>Sheet3!$C$23:$C$41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Sheet3!$D$23:$D$41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ser>
          <c:idx val="2"/>
          <c:order val="2"/>
          <c:tx>
            <c:v>0 to +24.3</c:v>
          </c:tx>
          <c:extLst>
            <c:ext xmlns:c14="http://schemas.microsoft.com/office/drawing/2007/8/2/chart" uri="{6F2FDCE9-48DA-4B69-8628-5D25D57E5C99}">
              <c14:invertSolidFillFmt>
                <c14:spPr>
                  <a:solidFill>
                    <a:srgbClr val="000000"/>
                  </a:solidFill>
                </c14:spPr>
              </c14:invertSolidFillFmt>
            </c:ext>
          </c:extLst>
          <c:xVal>
            <c:numRef>
              <c:f>Sheet3!$C$44:$C$62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Sheet3!$D$44:$D$62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axId val="15994227"/>
        <c:axId val="9730316"/>
      </c:scatterChart>
      <c:valAx>
        <c:axId val="15994227"/>
        <c:scaling>
          <c:orientation val="minMax"/>
        </c:scaling>
        <c:axPos val="b"/>
        <c:title>
          <c:tx>
            <c:rich>
              <a:bodyPr vert="horz" rot="0" anchor="ctr"/>
              <a:lstStyle/>
              <a:p>
                <a:pPr algn="ctr">
                  <a:defRPr/>
                </a:pPr>
                <a:r>
                  <a:rPr lang="en-US" cap="none" sz="1000" b="1" i="0" u="none" baseline="0">
                    <a:latin typeface="Arial"/>
                    <a:ea typeface="Arial"/>
                    <a:cs typeface="Arial"/>
                  </a:rPr>
                  <a:t>Degrees</a:t>
                </a:r>
              </a:p>
            </c:rich>
          </c:tx>
          <c:layout/>
          <c:overlay val="0"/>
          <c:spPr>
            <a:noFill/>
            <a:ln>
              <a:noFill/>
            </a:ln>
          </c:spPr>
        </c:title>
        <c:delete val="0"/>
        <c:numFmt formatCode="General" sourceLinked="1"/>
        <c:majorTickMark val="out"/>
        <c:minorTickMark val="none"/>
        <c:tickLblPos val="nextTo"/>
        <c:crossAx val="9730316"/>
        <c:crosses val="autoZero"/>
        <c:crossBetween val="midCat"/>
        <c:dispUnits/>
      </c:valAx>
      <c:valAx>
        <c:axId val="9730316"/>
        <c:scaling>
          <c:orientation val="minMax"/>
        </c:scaling>
        <c:axPos val="l"/>
        <c:title>
          <c:tx>
            <c:rich>
              <a:bodyPr vert="horz" rot="-5400000" anchor="ctr"/>
              <a:lstStyle/>
              <a:p>
                <a:pPr algn="ctr">
                  <a:defRPr/>
                </a:pPr>
                <a:r>
                  <a:rPr lang="en-US" cap="none" sz="1000" b="1" i="0" u="none" baseline="0">
                    <a:latin typeface="Arial"/>
                    <a:ea typeface="Arial"/>
                    <a:cs typeface="Arial"/>
                  </a:rPr>
                  <a:t>mm continuum values</a:t>
                </a:r>
              </a:p>
            </c:rich>
          </c:tx>
          <c:layout/>
          <c:overlay val="0"/>
          <c:spPr>
            <a:noFill/>
            <a:ln>
              <a:noFill/>
            </a:ln>
          </c:spPr>
        </c:title>
        <c:majorGridlines/>
        <c:delete val="0"/>
        <c:numFmt formatCode="General" sourceLinked="1"/>
        <c:majorTickMark val="out"/>
        <c:minorTickMark val="none"/>
        <c:tickLblPos val="nextTo"/>
        <c:crossAx val="15994227"/>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Hot Load Scan</a:t>
            </a:r>
          </a:p>
        </c:rich>
      </c:tx>
      <c:layout/>
      <c:spPr>
        <a:noFill/>
        <a:ln>
          <a:noFill/>
        </a:ln>
      </c:spPr>
    </c:title>
    <c:plotArea>
      <c:layout/>
      <c:scatterChart>
        <c:scatterStyle val="lineMarker"/>
        <c:varyColors val="0"/>
        <c:ser>
          <c:idx val="0"/>
          <c:order val="0"/>
          <c:tx>
            <c:v>0 to -24.3</c:v>
          </c:tx>
          <c:extLst>
            <c:ext xmlns:c14="http://schemas.microsoft.com/office/drawing/2007/8/2/chart" uri="{6F2FDCE9-48DA-4B69-8628-5D25D57E5C99}">
              <c14:invertSolidFillFmt>
                <c14:spPr>
                  <a:solidFill>
                    <a:srgbClr val="000000"/>
                  </a:solidFill>
                </c14:spPr>
              </c14:invertSolidFillFmt>
            </c:ext>
          </c:extLst>
          <c:xVal>
            <c:numRef>
              <c:f>Sheet3!$C$2:$C$20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Sheet3!$E$2:$E$20</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ser>
          <c:idx val="1"/>
          <c:order val="1"/>
          <c:tx>
            <c:v>-24.3 to 0</c:v>
          </c:tx>
          <c:extLst>
            <c:ext xmlns:c14="http://schemas.microsoft.com/office/drawing/2007/8/2/chart" uri="{6F2FDCE9-48DA-4B69-8628-5D25D57E5C99}">
              <c14:invertSolidFillFmt>
                <c14:spPr>
                  <a:solidFill>
                    <a:srgbClr val="000000"/>
                  </a:solidFill>
                </c14:spPr>
              </c14:invertSolidFillFmt>
            </c:ext>
          </c:extLst>
          <c:xVal>
            <c:numRef>
              <c:f>Sheet3!$C$23:$C$41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Sheet3!$E$23:$E$41</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ser>
          <c:idx val="2"/>
          <c:order val="2"/>
          <c:tx>
            <c:v>0 to +24.3</c:v>
          </c:tx>
          <c:extLst>
            <c:ext xmlns:c14="http://schemas.microsoft.com/office/drawing/2007/8/2/chart" uri="{6F2FDCE9-48DA-4B69-8628-5D25D57E5C99}">
              <c14:invertSolidFillFmt>
                <c14:spPr>
                  <a:solidFill>
                    <a:srgbClr val="000000"/>
                  </a:solidFill>
                </c14:spPr>
              </c14:invertSolidFillFmt>
            </c:ext>
          </c:extLst>
          <c:xVal>
            <c:numRef>
              <c:f>Sheet3!$C$44:$C$62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xVal>
          <c:yVal>
            <c:numRef>
              <c:f>Sheet3!$E$44:$E$62</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yVal>
          <c:smooth val="0"/>
        </c:ser>
        <c:axId val="20463981"/>
        <c:axId val="49958102"/>
      </c:scatterChart>
      <c:valAx>
        <c:axId val="20463981"/>
        <c:scaling>
          <c:orientation val="minMax"/>
        </c:scaling>
        <c:axPos val="b"/>
        <c:title>
          <c:tx>
            <c:rich>
              <a:bodyPr vert="horz" rot="0" anchor="ctr"/>
              <a:lstStyle/>
              <a:p>
                <a:pPr algn="ctr">
                  <a:defRPr/>
                </a:pPr>
                <a:r>
                  <a:rPr lang="en-US" cap="none" sz="1000" b="1" i="0" u="none" baseline="0">
                    <a:latin typeface="Arial"/>
                    <a:ea typeface="Arial"/>
                    <a:cs typeface="Arial"/>
                  </a:rPr>
                  <a:t>Degrees</a:t>
                </a:r>
              </a:p>
            </c:rich>
          </c:tx>
          <c:layout/>
          <c:overlay val="0"/>
          <c:spPr>
            <a:noFill/>
            <a:ln>
              <a:noFill/>
            </a:ln>
          </c:spPr>
        </c:title>
        <c:delete val="0"/>
        <c:numFmt formatCode="General" sourceLinked="1"/>
        <c:majorTickMark val="out"/>
        <c:minorTickMark val="none"/>
        <c:tickLblPos val="nextTo"/>
        <c:crossAx val="49958102"/>
        <c:crosses val="autoZero"/>
        <c:crossBetween val="midCat"/>
        <c:dispUnits/>
      </c:valAx>
      <c:valAx>
        <c:axId val="49958102"/>
        <c:scaling>
          <c:orientation val="minMax"/>
        </c:scaling>
        <c:axPos val="l"/>
        <c:title>
          <c:tx>
            <c:rich>
              <a:bodyPr vert="horz" rot="-5400000" anchor="ctr"/>
              <a:lstStyle/>
              <a:p>
                <a:pPr algn="ctr">
                  <a:defRPr/>
                </a:pPr>
                <a:r>
                  <a:rPr lang="en-US" cap="none" sz="1000" b="1" i="0" u="none" baseline="0">
                    <a:latin typeface="Arial"/>
                    <a:ea typeface="Arial"/>
                    <a:cs typeface="Arial"/>
                  </a:rPr>
                  <a:t>Submm continuum values</a:t>
                </a:r>
              </a:p>
            </c:rich>
          </c:tx>
          <c:layout/>
          <c:overlay val="0"/>
          <c:spPr>
            <a:noFill/>
            <a:ln>
              <a:noFill/>
            </a:ln>
          </c:spPr>
        </c:title>
        <c:majorGridlines/>
        <c:delete val="0"/>
        <c:numFmt formatCode="General" sourceLinked="1"/>
        <c:majorTickMark val="out"/>
        <c:minorTickMark val="none"/>
        <c:tickLblPos val="nextTo"/>
        <c:crossAx val="20463981"/>
        <c:crosses val="autoZero"/>
        <c:crossBetween val="midCat"/>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Submm Gunn</a:t>
            </a:r>
          </a:p>
        </c:rich>
      </c:tx>
      <c:layout/>
      <c:spPr>
        <a:noFill/>
        <a:ln>
          <a:noFill/>
        </a:ln>
      </c:spPr>
    </c:title>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Sheet3!$A$84:$A$99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Sheet3!$C$84:$C$99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ser>
        <c:axId val="46969735"/>
        <c:axId val="20074432"/>
      </c:scatterChart>
      <c:valAx>
        <c:axId val="46969735"/>
        <c:scaling>
          <c:orientation val="minMax"/>
        </c:scaling>
        <c:axPos val="b"/>
        <c:title>
          <c:tx>
            <c:rich>
              <a:bodyPr vert="horz" rot="0" anchor="ctr"/>
              <a:lstStyle/>
              <a:p>
                <a:pPr algn="ctr">
                  <a:defRPr/>
                </a:pPr>
                <a:r>
                  <a:rPr lang="en-US" cap="none" sz="900" b="1" i="0" u="none" baseline="0">
                    <a:latin typeface="Arial"/>
                    <a:ea typeface="Arial"/>
                    <a:cs typeface="Arial"/>
                  </a:rPr>
                  <a:t>Submm Gunn Bias</a:t>
                </a:r>
              </a:p>
            </c:rich>
          </c:tx>
          <c:layout/>
          <c:overlay val="0"/>
          <c:spPr>
            <a:noFill/>
            <a:ln>
              <a:noFill/>
            </a:ln>
          </c:spPr>
        </c:title>
        <c:delete val="0"/>
        <c:numFmt formatCode="General" sourceLinked="1"/>
        <c:majorTickMark val="out"/>
        <c:minorTickMark val="none"/>
        <c:tickLblPos val="nextTo"/>
        <c:crossAx val="20074432"/>
        <c:crosses val="autoZero"/>
        <c:crossBetween val="midCat"/>
        <c:dispUnits/>
      </c:valAx>
      <c:valAx>
        <c:axId val="20074432"/>
        <c:scaling>
          <c:orientation val="minMax"/>
          <c:min val="4000"/>
        </c:scaling>
        <c:axPos val="l"/>
        <c:title>
          <c:tx>
            <c:rich>
              <a:bodyPr vert="horz" rot="-5400000" anchor="ctr"/>
              <a:lstStyle/>
              <a:p>
                <a:pPr algn="ctr">
                  <a:defRPr/>
                </a:pPr>
                <a:r>
                  <a:rPr lang="en-US" cap="none" sz="900" b="1" i="0" u="none" baseline="0">
                    <a:latin typeface="Arial"/>
                    <a:ea typeface="Arial"/>
                    <a:cs typeface="Arial"/>
                  </a:rPr>
                  <a:t>Submm Continuum Ave. Value</a:t>
                </a:r>
              </a:p>
            </c:rich>
          </c:tx>
          <c:layout/>
          <c:overlay val="0"/>
          <c:spPr>
            <a:noFill/>
            <a:ln>
              <a:noFill/>
            </a:ln>
          </c:spPr>
        </c:title>
        <c:majorGridlines/>
        <c:delete val="0"/>
        <c:numFmt formatCode="General" sourceLinked="1"/>
        <c:majorTickMark val="out"/>
        <c:minorTickMark val="none"/>
        <c:tickLblPos val="nextTo"/>
        <c:crossAx val="46969735"/>
        <c:crosses val="autoZero"/>
        <c:crossBetween val="midCat"/>
        <c:dispUnits/>
        <c:majorUnit val="500"/>
      </c:valAx>
      <c:spPr>
        <a:solidFill>
          <a:srgbClr val="C0C0C0"/>
        </a:solidFill>
        <a:ln w="12700">
          <a:solidFill>
            <a:srgbClr val="808080"/>
          </a:solidFill>
        </a:ln>
      </c:spPr>
    </c:plotArea>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Submm Gunn</a:t>
            </a:r>
          </a:p>
        </c:rich>
      </c:tx>
      <c:layout/>
      <c:spPr>
        <a:noFill/>
        <a:ln>
          <a:noFill/>
        </a:ln>
      </c:spPr>
    </c:title>
    <c:plotArea>
      <c:layout/>
      <c:scatterChart>
        <c:scatterStyle val="lineMarker"/>
        <c:varyColors val="0"/>
        <c:ser>
          <c:idx val="0"/>
          <c:order val="0"/>
          <c:extLst>
            <c:ext xmlns:c14="http://schemas.microsoft.com/office/drawing/2007/8/2/chart" uri="{6F2FDCE9-48DA-4B69-8628-5D25D57E5C99}">
              <c14:invertSolidFillFmt>
                <c14:spPr>
                  <a:solidFill>
                    <a:srgbClr val="000000"/>
                  </a:solidFill>
                </c14:spPr>
              </c14:invertSolidFillFmt>
            </c:ext>
          </c:extLst>
          <c:xVal>
            <c:numRef>
              <c:f>Sheet4!$A$1:$A$16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xVal>
          <c:yVal>
            <c:numRef>
              <c:f>Sheet4!$C$1:$C$16</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yVal>
          <c:smooth val="0"/>
        </c:ser>
        <c:axId val="46452161"/>
        <c:axId val="15416266"/>
      </c:scatterChart>
      <c:valAx>
        <c:axId val="46452161"/>
        <c:scaling>
          <c:orientation val="minMax"/>
        </c:scaling>
        <c:axPos val="b"/>
        <c:title>
          <c:tx>
            <c:rich>
              <a:bodyPr vert="horz" rot="0" anchor="ctr"/>
              <a:lstStyle/>
              <a:p>
                <a:pPr algn="ctr">
                  <a:defRPr/>
                </a:pPr>
                <a:r>
                  <a:rPr lang="en-US" cap="none" sz="1000" b="1" i="0" u="none" baseline="0">
                    <a:latin typeface="Arial"/>
                    <a:ea typeface="Arial"/>
                    <a:cs typeface="Arial"/>
                  </a:rPr>
                  <a:t>Submm Gunn Bias Voltage (V)</a:t>
                </a:r>
              </a:p>
            </c:rich>
          </c:tx>
          <c:layout/>
          <c:overlay val="0"/>
          <c:spPr>
            <a:noFill/>
            <a:ln>
              <a:noFill/>
            </a:ln>
          </c:spPr>
        </c:title>
        <c:delete val="0"/>
        <c:numFmt formatCode="General" sourceLinked="1"/>
        <c:majorTickMark val="out"/>
        <c:minorTickMark val="none"/>
        <c:tickLblPos val="nextTo"/>
        <c:crossAx val="15416266"/>
        <c:crosses val="autoZero"/>
        <c:crossBetween val="midCat"/>
        <c:dispUnits/>
      </c:valAx>
      <c:valAx>
        <c:axId val="15416266"/>
        <c:scaling>
          <c:orientation val="minMax"/>
          <c:min val="4000"/>
        </c:scaling>
        <c:axPos val="l"/>
        <c:title>
          <c:tx>
            <c:rich>
              <a:bodyPr vert="horz" rot="-5400000" anchor="ctr"/>
              <a:lstStyle/>
              <a:p>
                <a:pPr algn="ctr">
                  <a:defRPr/>
                </a:pPr>
                <a:r>
                  <a:rPr lang="en-US" cap="none" sz="1000" b="1" i="0" u="none" baseline="0">
                    <a:latin typeface="Arial"/>
                    <a:ea typeface="Arial"/>
                    <a:cs typeface="Arial"/>
                  </a:rPr>
                  <a:t>SMM Continuum Ave. Value</a:t>
                </a:r>
              </a:p>
            </c:rich>
          </c:tx>
          <c:layout/>
          <c:overlay val="0"/>
          <c:spPr>
            <a:noFill/>
            <a:ln>
              <a:noFill/>
            </a:ln>
          </c:spPr>
        </c:title>
        <c:majorGridlines/>
        <c:delete val="0"/>
        <c:numFmt formatCode="General" sourceLinked="1"/>
        <c:majorTickMark val="out"/>
        <c:minorTickMark val="none"/>
        <c:tickLblPos val="nextTo"/>
        <c:crossAx val="46452161"/>
        <c:crosses val="autoZero"/>
        <c:crossBetween val="midCat"/>
        <c:dispUnits/>
        <c:majorUnit val="500"/>
      </c:valAx>
      <c:spPr>
        <a:solidFill>
          <a:srgbClr val="C0C0C0"/>
        </a:solidFill>
        <a:ln w="12700">
          <a:solidFill>
            <a:srgbClr val="808080"/>
          </a:solidFill>
        </a:ln>
      </c:spPr>
    </c:plotArea>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438150</xdr:colOff>
      <xdr:row>0</xdr:row>
      <xdr:rowOff>142875</xdr:rowOff>
    </xdr:from>
    <xdr:to>
      <xdr:col>6</xdr:col>
      <xdr:colOff>285750</xdr:colOff>
      <xdr:row>31</xdr:row>
      <xdr:rowOff>9525</xdr:rowOff>
    </xdr:to>
    <xdr:pic>
      <xdr:nvPicPr>
        <xdr:cNvPr id="1" name="Picture 1"/>
        <xdr:cNvPicPr preferRelativeResize="1">
          <a:picLocks noChangeAspect="1"/>
        </xdr:cNvPicPr>
      </xdr:nvPicPr>
      <xdr:blipFill>
        <a:blip r:embed="rId1"/>
        <a:stretch>
          <a:fillRect/>
        </a:stretch>
      </xdr:blipFill>
      <xdr:spPr>
        <a:xfrm>
          <a:off x="1114425" y="142875"/>
          <a:ext cx="7248525" cy="5438775"/>
        </a:xfrm>
        <a:prstGeom prst="rect">
          <a:avLst/>
        </a:prstGeom>
        <a:no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371475</xdr:colOff>
      <xdr:row>4</xdr:row>
      <xdr:rowOff>47625</xdr:rowOff>
    </xdr:from>
    <xdr:to>
      <xdr:col>11</xdr:col>
      <xdr:colOff>228600</xdr:colOff>
      <xdr:row>24</xdr:row>
      <xdr:rowOff>66675</xdr:rowOff>
    </xdr:to>
    <xdr:graphicFrame>
      <xdr:nvGraphicFramePr>
        <xdr:cNvPr id="1" name="Chart 1"/>
        <xdr:cNvGraphicFramePr/>
      </xdr:nvGraphicFramePr>
      <xdr:xfrm>
        <a:off x="2809875" y="695325"/>
        <a:ext cx="4124325" cy="3257550"/>
      </xdr:xfrm>
      <a:graphic>
        <a:graphicData uri="http://schemas.openxmlformats.org/drawingml/2006/chart">
          <c:chart xmlns:c="http://schemas.openxmlformats.org/drawingml/2006/chart" r:id="rId1"/>
        </a:graphicData>
      </a:graphic>
    </xdr:graphicFrame>
    <xdr:clientData/>
  </xdr:twoCellAnchor>
  <xdr:twoCellAnchor>
    <xdr:from>
      <xdr:col>4</xdr:col>
      <xdr:colOff>419100</xdr:colOff>
      <xdr:row>27</xdr:row>
      <xdr:rowOff>85725</xdr:rowOff>
    </xdr:from>
    <xdr:to>
      <xdr:col>11</xdr:col>
      <xdr:colOff>285750</xdr:colOff>
      <xdr:row>48</xdr:row>
      <xdr:rowOff>0</xdr:rowOff>
    </xdr:to>
    <xdr:graphicFrame>
      <xdr:nvGraphicFramePr>
        <xdr:cNvPr id="2" name="Chart 2"/>
        <xdr:cNvGraphicFramePr/>
      </xdr:nvGraphicFramePr>
      <xdr:xfrm>
        <a:off x="2857500" y="4457700"/>
        <a:ext cx="4133850" cy="33147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438150</xdr:colOff>
      <xdr:row>36</xdr:row>
      <xdr:rowOff>76200</xdr:rowOff>
    </xdr:from>
    <xdr:to>
      <xdr:col>12</xdr:col>
      <xdr:colOff>295275</xdr:colOff>
      <xdr:row>56</xdr:row>
      <xdr:rowOff>19050</xdr:rowOff>
    </xdr:to>
    <xdr:graphicFrame>
      <xdr:nvGraphicFramePr>
        <xdr:cNvPr id="1" name="Chart 1"/>
        <xdr:cNvGraphicFramePr/>
      </xdr:nvGraphicFramePr>
      <xdr:xfrm>
        <a:off x="3486150" y="5905500"/>
        <a:ext cx="4124325" cy="3181350"/>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60</xdr:row>
      <xdr:rowOff>0</xdr:rowOff>
    </xdr:from>
    <xdr:to>
      <xdr:col>12</xdr:col>
      <xdr:colOff>476250</xdr:colOff>
      <xdr:row>79</xdr:row>
      <xdr:rowOff>114300</xdr:rowOff>
    </xdr:to>
    <xdr:graphicFrame>
      <xdr:nvGraphicFramePr>
        <xdr:cNvPr id="2" name="Chart 2"/>
        <xdr:cNvGraphicFramePr/>
      </xdr:nvGraphicFramePr>
      <xdr:xfrm>
        <a:off x="3657600" y="9715500"/>
        <a:ext cx="4133850" cy="3190875"/>
      </xdr:xfrm>
      <a:graphic>
        <a:graphicData uri="http://schemas.openxmlformats.org/drawingml/2006/chart">
          <c:chart xmlns:c="http://schemas.openxmlformats.org/drawingml/2006/chart" r:id="rId2"/>
        </a:graphicData>
      </a:graphic>
    </xdr:graphicFrame>
    <xdr:clientData/>
  </xdr:twoCellAnchor>
  <xdr:twoCellAnchor>
    <xdr:from>
      <xdr:col>5</xdr:col>
      <xdr:colOff>104775</xdr:colOff>
      <xdr:row>83</xdr:row>
      <xdr:rowOff>9525</xdr:rowOff>
    </xdr:from>
    <xdr:to>
      <xdr:col>12</xdr:col>
      <xdr:colOff>95250</xdr:colOff>
      <xdr:row>101</xdr:row>
      <xdr:rowOff>142875</xdr:rowOff>
    </xdr:to>
    <xdr:graphicFrame>
      <xdr:nvGraphicFramePr>
        <xdr:cNvPr id="3" name="Chart 3"/>
        <xdr:cNvGraphicFramePr/>
      </xdr:nvGraphicFramePr>
      <xdr:xfrm>
        <a:off x="3152775" y="13449300"/>
        <a:ext cx="4257675" cy="304800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304800</xdr:colOff>
      <xdr:row>1</xdr:row>
      <xdr:rowOff>28575</xdr:rowOff>
    </xdr:from>
    <xdr:to>
      <xdr:col>10</xdr:col>
      <xdr:colOff>104775</xdr:colOff>
      <xdr:row>18</xdr:row>
      <xdr:rowOff>85725</xdr:rowOff>
    </xdr:to>
    <xdr:graphicFrame>
      <xdr:nvGraphicFramePr>
        <xdr:cNvPr id="1" name="Chart 1"/>
        <xdr:cNvGraphicFramePr/>
      </xdr:nvGraphicFramePr>
      <xdr:xfrm>
        <a:off x="2133600" y="190500"/>
        <a:ext cx="4067175" cy="28098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V2433"/>
  <sheetViews>
    <sheetView tabSelected="1" workbookViewId="0" topLeftCell="A1">
      <pane ySplit="1" topLeftCell="BM1239" activePane="bottomLeft" state="frozen"/>
      <selection pane="topLeft" activeCell="A1" sqref="A1"/>
      <selection pane="bottomLeft" activeCell="B1263" sqref="B1263"/>
    </sheetView>
  </sheetViews>
  <sheetFormatPr defaultColWidth="9.140625" defaultRowHeight="12.75"/>
  <cols>
    <col min="1" max="1" width="10.140625" style="0" customWidth="1"/>
    <col min="2" max="2" width="10.28125" style="11" bestFit="1" customWidth="1"/>
    <col min="3" max="3" width="8.421875" style="0" customWidth="1"/>
    <col min="4" max="4" width="17.28125" style="0" customWidth="1"/>
    <col min="5" max="5" width="15.57421875" style="0" customWidth="1"/>
    <col min="6" max="6" width="59.421875" style="10" customWidth="1"/>
  </cols>
  <sheetData>
    <row r="1" spans="1:6" ht="12.75">
      <c r="A1" s="1" t="s">
        <v>425</v>
      </c>
      <c r="B1" s="2" t="s">
        <v>426</v>
      </c>
      <c r="C1" s="1" t="s">
        <v>427</v>
      </c>
      <c r="D1" s="1" t="s">
        <v>428</v>
      </c>
      <c r="E1" s="3" t="s">
        <v>429</v>
      </c>
      <c r="F1" s="3" t="s">
        <v>430</v>
      </c>
    </row>
    <row r="2" spans="1:6" ht="12.75">
      <c r="A2" s="1"/>
      <c r="B2" s="2"/>
      <c r="C2" s="1"/>
      <c r="D2" s="1"/>
      <c r="E2" s="3"/>
      <c r="F2" s="3"/>
    </row>
    <row r="3" spans="1:6" ht="14.25" customHeight="1">
      <c r="A3" s="4"/>
      <c r="B3" s="5"/>
      <c r="C3" s="6"/>
      <c r="D3" s="6"/>
      <c r="E3" s="7"/>
      <c r="F3" s="8" t="s">
        <v>301</v>
      </c>
    </row>
    <row r="4" spans="1:6" ht="14.25" customHeight="1">
      <c r="A4" s="1"/>
      <c r="B4" s="24"/>
      <c r="C4" s="25"/>
      <c r="D4" s="25"/>
      <c r="E4" s="3"/>
      <c r="F4" s="38"/>
    </row>
    <row r="5" spans="1:6" ht="14.25" customHeight="1">
      <c r="A5" s="1"/>
      <c r="B5" s="24"/>
      <c r="C5" s="25"/>
      <c r="D5" s="25"/>
      <c r="E5" s="3"/>
      <c r="F5" s="38"/>
    </row>
    <row r="6" spans="1:6" ht="14.25" customHeight="1">
      <c r="A6" s="1"/>
      <c r="B6" s="24"/>
      <c r="C6" s="25"/>
      <c r="D6" s="25"/>
      <c r="E6" s="3"/>
      <c r="F6" s="38"/>
    </row>
    <row r="7" spans="1:6" ht="14.25" customHeight="1">
      <c r="A7" s="1"/>
      <c r="B7" s="24"/>
      <c r="C7" s="25"/>
      <c r="D7" s="25"/>
      <c r="E7" s="3"/>
      <c r="F7" s="38"/>
    </row>
    <row r="8" spans="1:6" ht="14.25" customHeight="1">
      <c r="A8" s="1"/>
      <c r="B8" s="24"/>
      <c r="C8" s="25"/>
      <c r="D8" s="25"/>
      <c r="E8" s="3"/>
      <c r="F8" s="38"/>
    </row>
    <row r="9" spans="1:6" ht="14.25" customHeight="1">
      <c r="A9" s="1"/>
      <c r="B9" s="24"/>
      <c r="C9" s="25"/>
      <c r="D9" s="25"/>
      <c r="E9" s="3"/>
      <c r="F9" s="38"/>
    </row>
    <row r="10" spans="1:6" ht="14.25" customHeight="1">
      <c r="A10" s="1"/>
      <c r="B10" s="24"/>
      <c r="C10" s="25"/>
      <c r="D10" s="25"/>
      <c r="E10" s="3"/>
      <c r="F10" s="38"/>
    </row>
    <row r="11" spans="1:6" ht="14.25" customHeight="1">
      <c r="A11" s="1"/>
      <c r="B11" s="24"/>
      <c r="C11" s="25"/>
      <c r="D11" s="25"/>
      <c r="E11" s="3"/>
      <c r="F11" s="38"/>
    </row>
    <row r="12" spans="1:6" ht="14.25" customHeight="1">
      <c r="A12" s="1"/>
      <c r="B12" s="24"/>
      <c r="C12" s="25"/>
      <c r="D12" s="25"/>
      <c r="E12" s="3"/>
      <c r="F12" s="38"/>
    </row>
    <row r="13" spans="1:6" ht="14.25" customHeight="1">
      <c r="A13" s="1"/>
      <c r="B13" s="24"/>
      <c r="C13" s="25"/>
      <c r="D13" s="25"/>
      <c r="E13" s="3"/>
      <c r="F13" s="38"/>
    </row>
    <row r="14" spans="1:6" ht="14.25" customHeight="1">
      <c r="A14" s="1"/>
      <c r="B14" s="24"/>
      <c r="C14" s="25"/>
      <c r="D14" s="25"/>
      <c r="E14" s="3"/>
      <c r="F14" s="38"/>
    </row>
    <row r="15" spans="1:6" ht="14.25" customHeight="1">
      <c r="A15" s="1"/>
      <c r="B15" s="24"/>
      <c r="C15" s="25"/>
      <c r="D15" s="25"/>
      <c r="E15" s="3"/>
      <c r="F15" s="38"/>
    </row>
    <row r="16" spans="1:6" ht="14.25" customHeight="1">
      <c r="A16" s="1"/>
      <c r="B16" s="24"/>
      <c r="C16" s="25"/>
      <c r="D16" s="25"/>
      <c r="E16" s="3"/>
      <c r="F16" s="38"/>
    </row>
    <row r="17" spans="1:6" ht="14.25" customHeight="1">
      <c r="A17" s="1"/>
      <c r="B17" s="24"/>
      <c r="C17" s="25"/>
      <c r="D17" s="25"/>
      <c r="E17" s="3"/>
      <c r="F17" s="38"/>
    </row>
    <row r="18" spans="1:6" ht="14.25" customHeight="1">
      <c r="A18" s="1"/>
      <c r="B18" s="24"/>
      <c r="C18" s="25"/>
      <c r="D18" s="25"/>
      <c r="E18" s="3"/>
      <c r="F18" s="38"/>
    </row>
    <row r="19" spans="1:6" ht="14.25" customHeight="1">
      <c r="A19" s="1"/>
      <c r="B19" s="24"/>
      <c r="C19" s="25"/>
      <c r="D19" s="25"/>
      <c r="E19" s="3"/>
      <c r="F19" s="38"/>
    </row>
    <row r="20" spans="1:6" ht="14.25" customHeight="1">
      <c r="A20" s="1"/>
      <c r="B20" s="24"/>
      <c r="C20" s="25"/>
      <c r="D20" s="25"/>
      <c r="E20" s="3"/>
      <c r="F20" s="38"/>
    </row>
    <row r="21" spans="1:6" ht="14.25" customHeight="1">
      <c r="A21" s="1"/>
      <c r="B21" s="24"/>
      <c r="C21" s="25"/>
      <c r="D21" s="25"/>
      <c r="E21" s="3"/>
      <c r="F21" s="38"/>
    </row>
    <row r="22" spans="1:6" ht="14.25" customHeight="1">
      <c r="A22" s="1"/>
      <c r="B22" s="24"/>
      <c r="C22" s="25"/>
      <c r="D22" s="25"/>
      <c r="E22" s="3"/>
      <c r="F22" s="38"/>
    </row>
    <row r="23" spans="1:6" ht="14.25" customHeight="1">
      <c r="A23" s="1"/>
      <c r="B23" s="24"/>
      <c r="C23" s="25"/>
      <c r="D23" s="25"/>
      <c r="E23" s="3"/>
      <c r="F23" s="38"/>
    </row>
    <row r="24" spans="1:6" ht="14.25" customHeight="1">
      <c r="A24" s="1"/>
      <c r="B24" s="24"/>
      <c r="C24" s="25"/>
      <c r="D24" s="25"/>
      <c r="E24" s="3"/>
      <c r="F24" s="38"/>
    </row>
    <row r="25" spans="1:6" ht="14.25" customHeight="1">
      <c r="A25" s="1"/>
      <c r="B25" s="24"/>
      <c r="C25" s="25"/>
      <c r="D25" s="25"/>
      <c r="E25" s="3"/>
      <c r="F25" s="38"/>
    </row>
    <row r="26" spans="1:6" ht="14.25" customHeight="1">
      <c r="A26" s="1"/>
      <c r="B26" s="24"/>
      <c r="C26" s="25"/>
      <c r="D26" s="25"/>
      <c r="E26" s="3"/>
      <c r="F26" s="38"/>
    </row>
    <row r="27" spans="1:6" ht="14.25" customHeight="1">
      <c r="A27" s="1"/>
      <c r="B27" s="24"/>
      <c r="C27" s="25"/>
      <c r="D27" s="25"/>
      <c r="E27" s="3"/>
      <c r="F27" s="38"/>
    </row>
    <row r="28" spans="1:6" ht="14.25" customHeight="1">
      <c r="A28" s="1"/>
      <c r="B28" s="24"/>
      <c r="C28" s="25"/>
      <c r="D28" s="25"/>
      <c r="E28" s="3"/>
      <c r="F28" s="38"/>
    </row>
    <row r="29" spans="1:6" ht="14.25" customHeight="1">
      <c r="A29" s="1"/>
      <c r="B29" s="24"/>
      <c r="C29" s="25"/>
      <c r="D29" s="25"/>
      <c r="E29" s="3"/>
      <c r="F29" s="38"/>
    </row>
    <row r="30" spans="1:6" ht="14.25" customHeight="1">
      <c r="A30" s="1"/>
      <c r="B30" s="24"/>
      <c r="C30" s="25"/>
      <c r="D30" s="25"/>
      <c r="E30" s="3"/>
      <c r="F30" s="38"/>
    </row>
    <row r="31" spans="1:6" ht="14.25" customHeight="1">
      <c r="A31" s="1"/>
      <c r="B31" s="24"/>
      <c r="C31" s="25"/>
      <c r="D31" s="25"/>
      <c r="E31" s="3"/>
      <c r="F31" s="38"/>
    </row>
    <row r="32" spans="1:6" ht="14.25" customHeight="1">
      <c r="A32" s="1"/>
      <c r="B32" s="24"/>
      <c r="C32" s="25"/>
      <c r="D32" s="25"/>
      <c r="E32" s="3"/>
      <c r="F32" s="38"/>
    </row>
    <row r="33" spans="1:6" ht="12.75">
      <c r="A33" s="12" t="s">
        <v>431</v>
      </c>
      <c r="F33" s="10" t="s">
        <v>306</v>
      </c>
    </row>
    <row r="34" spans="1:6" ht="12.75">
      <c r="A34" s="12">
        <v>37026</v>
      </c>
      <c r="B34" s="11">
        <v>0.7291666666666666</v>
      </c>
      <c r="D34" t="s">
        <v>302</v>
      </c>
      <c r="E34" t="s">
        <v>303</v>
      </c>
      <c r="F34" s="10" t="s">
        <v>304</v>
      </c>
    </row>
    <row r="35" spans="1:6" ht="12.75">
      <c r="A35" s="12">
        <v>37026</v>
      </c>
      <c r="F35" s="10" t="s">
        <v>305</v>
      </c>
    </row>
    <row r="36" spans="1:6" ht="12.75">
      <c r="A36" s="12">
        <v>37026</v>
      </c>
      <c r="B36" s="13">
        <v>0.7708333333333334</v>
      </c>
      <c r="D36" t="s">
        <v>309</v>
      </c>
      <c r="F36" s="10" t="s">
        <v>308</v>
      </c>
    </row>
    <row r="37" spans="1:6" ht="12.75">
      <c r="A37" s="12">
        <v>37026</v>
      </c>
      <c r="B37" s="13">
        <v>0.7756944444444445</v>
      </c>
      <c r="F37" s="10" t="s">
        <v>310</v>
      </c>
    </row>
    <row r="38" spans="1:6" ht="12.75">
      <c r="A38" s="12">
        <v>37026</v>
      </c>
      <c r="B38" s="11">
        <v>0.7767476851851852</v>
      </c>
      <c r="D38" t="s">
        <v>333</v>
      </c>
      <c r="F38" s="10" t="s">
        <v>312</v>
      </c>
    </row>
    <row r="39" spans="1:2" ht="12.75">
      <c r="A39" s="12">
        <v>37026</v>
      </c>
      <c r="B39" s="11">
        <v>0.778425925925926</v>
      </c>
    </row>
    <row r="40" spans="1:6" ht="12.75">
      <c r="A40" s="12">
        <v>37026</v>
      </c>
      <c r="B40"/>
      <c r="F40" s="10" t="s">
        <v>311</v>
      </c>
    </row>
    <row r="41" spans="1:6" ht="12.75">
      <c r="A41" s="12">
        <v>37026</v>
      </c>
      <c r="B41" s="13">
        <v>0.7805555555555556</v>
      </c>
      <c r="F41" s="10" t="s">
        <v>313</v>
      </c>
    </row>
    <row r="42" spans="1:6" ht="12.75">
      <c r="A42" s="12">
        <v>37026</v>
      </c>
      <c r="B42" s="11">
        <v>0.780636574074074</v>
      </c>
      <c r="F42" s="10" t="s">
        <v>314</v>
      </c>
    </row>
    <row r="43" spans="1:6" ht="12.75">
      <c r="A43" s="12">
        <v>37026</v>
      </c>
      <c r="B43" s="11">
        <v>0.78625</v>
      </c>
      <c r="D43" t="s">
        <v>334</v>
      </c>
      <c r="F43" s="10" t="s">
        <v>316</v>
      </c>
    </row>
    <row r="44" spans="1:6" ht="12.75">
      <c r="A44" s="12">
        <v>37026</v>
      </c>
      <c r="B44" s="13">
        <v>0.7881944444444445</v>
      </c>
      <c r="D44" t="s">
        <v>330</v>
      </c>
      <c r="F44" s="10" t="s">
        <v>315</v>
      </c>
    </row>
    <row r="45" spans="1:6" ht="12.75">
      <c r="A45" s="12">
        <v>37026</v>
      </c>
      <c r="B45"/>
      <c r="F45" s="10" t="s">
        <v>317</v>
      </c>
    </row>
    <row r="46" spans="1:6" ht="12.75">
      <c r="A46" s="12">
        <v>37026</v>
      </c>
      <c r="B46" s="13">
        <v>0.8020833333333334</v>
      </c>
      <c r="D46" t="s">
        <v>330</v>
      </c>
      <c r="F46" s="10" t="s">
        <v>442</v>
      </c>
    </row>
    <row r="47" spans="1:6" ht="25.5">
      <c r="A47" s="12">
        <v>37026</v>
      </c>
      <c r="B47" s="13">
        <v>0.8090277777777778</v>
      </c>
      <c r="F47" s="10" t="s">
        <v>318</v>
      </c>
    </row>
    <row r="48" spans="1:6" ht="12.75">
      <c r="A48" s="12">
        <v>37026</v>
      </c>
      <c r="B48" s="11">
        <v>0.8094907407407407</v>
      </c>
      <c r="D48" t="s">
        <v>335</v>
      </c>
      <c r="F48" s="10" t="s">
        <v>319</v>
      </c>
    </row>
    <row r="49" spans="1:6" ht="12.75">
      <c r="A49" s="12">
        <v>37026</v>
      </c>
      <c r="B49" s="11">
        <v>0.8125</v>
      </c>
      <c r="C49" t="s">
        <v>441</v>
      </c>
      <c r="E49" t="s">
        <v>320</v>
      </c>
      <c r="F49" s="10" t="s">
        <v>321</v>
      </c>
    </row>
    <row r="50" spans="1:6" ht="12.75">
      <c r="A50" s="12">
        <v>37026</v>
      </c>
      <c r="B50" s="13">
        <v>0.8131944444444444</v>
      </c>
      <c r="D50" t="s">
        <v>330</v>
      </c>
      <c r="F50" s="10" t="s">
        <v>322</v>
      </c>
    </row>
    <row r="51" spans="1:6" ht="12.75">
      <c r="A51" s="12">
        <v>37026</v>
      </c>
      <c r="B51" s="11">
        <v>0.8180555555555555</v>
      </c>
      <c r="C51" t="s">
        <v>323</v>
      </c>
      <c r="F51" s="10" t="s">
        <v>324</v>
      </c>
    </row>
    <row r="52" spans="1:6" ht="12.75">
      <c r="A52" s="12">
        <v>37026</v>
      </c>
      <c r="B52" s="11">
        <v>0.8229166666666666</v>
      </c>
      <c r="D52" t="s">
        <v>330</v>
      </c>
      <c r="F52" s="10" t="s">
        <v>325</v>
      </c>
    </row>
    <row r="53" spans="1:6" ht="25.5">
      <c r="A53" s="12">
        <v>37026</v>
      </c>
      <c r="B53" s="11">
        <v>0.8243055555555556</v>
      </c>
      <c r="F53" s="10" t="s">
        <v>326</v>
      </c>
    </row>
    <row r="54" spans="1:6" ht="12.75">
      <c r="A54" s="12">
        <v>37026</v>
      </c>
      <c r="C54" t="s">
        <v>327</v>
      </c>
      <c r="F54" s="10" t="s">
        <v>328</v>
      </c>
    </row>
    <row r="55" spans="1:6" ht="12.75">
      <c r="A55" s="12">
        <v>37026</v>
      </c>
      <c r="D55" t="s">
        <v>330</v>
      </c>
      <c r="F55" s="10" t="s">
        <v>443</v>
      </c>
    </row>
    <row r="56" spans="1:6" ht="12.75">
      <c r="A56" s="12">
        <v>37026</v>
      </c>
      <c r="B56" s="11">
        <v>0.8334259259259259</v>
      </c>
      <c r="D56" t="s">
        <v>456</v>
      </c>
      <c r="F56" s="10" t="s">
        <v>329</v>
      </c>
    </row>
    <row r="57" spans="1:6" ht="25.5">
      <c r="A57" s="12">
        <v>37026</v>
      </c>
      <c r="F57" s="10" t="s">
        <v>331</v>
      </c>
    </row>
    <row r="58" spans="1:6" ht="12.75">
      <c r="A58" s="12">
        <v>37026</v>
      </c>
      <c r="B58" s="11">
        <v>0.8368055555555555</v>
      </c>
      <c r="D58" t="s">
        <v>336</v>
      </c>
      <c r="F58" s="10" t="s">
        <v>332</v>
      </c>
    </row>
    <row r="59" spans="1:6" ht="12.75">
      <c r="A59" s="12">
        <v>37026</v>
      </c>
      <c r="B59" s="11">
        <v>0.8381944444444445</v>
      </c>
      <c r="F59" s="10" t="s">
        <v>337</v>
      </c>
    </row>
    <row r="60" spans="1:6" ht="12.75">
      <c r="A60" s="12">
        <v>37026</v>
      </c>
      <c r="B60" s="11">
        <v>0.838425925925926</v>
      </c>
      <c r="D60" t="s">
        <v>338</v>
      </c>
      <c r="F60" s="10" t="s">
        <v>340</v>
      </c>
    </row>
    <row r="61" spans="1:6" ht="12.75">
      <c r="A61" s="12">
        <v>37026</v>
      </c>
      <c r="B61" s="11">
        <v>0.8388888888888889</v>
      </c>
      <c r="D61" t="s">
        <v>307</v>
      </c>
      <c r="F61" s="10" t="s">
        <v>339</v>
      </c>
    </row>
    <row r="62" spans="1:4" ht="12.75">
      <c r="A62" s="12">
        <v>37026</v>
      </c>
      <c r="B62" s="11">
        <v>0.8494212962962964</v>
      </c>
      <c r="D62" t="s">
        <v>341</v>
      </c>
    </row>
    <row r="63" spans="1:6" ht="12.75">
      <c r="A63" s="12">
        <v>37026</v>
      </c>
      <c r="B63" s="11">
        <v>0.8495949074074075</v>
      </c>
      <c r="D63" t="s">
        <v>342</v>
      </c>
      <c r="F63" s="10" t="s">
        <v>343</v>
      </c>
    </row>
    <row r="64" spans="1:6" ht="25.5">
      <c r="A64" s="12">
        <v>37026</v>
      </c>
      <c r="B64" s="11">
        <v>0.8506944444444445</v>
      </c>
      <c r="F64" s="10" t="s">
        <v>344</v>
      </c>
    </row>
    <row r="65" spans="1:6" ht="25.5">
      <c r="A65" s="12">
        <v>37026</v>
      </c>
      <c r="B65" s="11">
        <v>0.8516550925925926</v>
      </c>
      <c r="D65" t="s">
        <v>456</v>
      </c>
      <c r="F65" s="10" t="s">
        <v>345</v>
      </c>
    </row>
    <row r="66" spans="1:4" ht="12.75">
      <c r="A66" s="12">
        <v>37026</v>
      </c>
      <c r="B66" s="11">
        <v>0.8520023148148148</v>
      </c>
      <c r="D66" t="s">
        <v>346</v>
      </c>
    </row>
    <row r="67" spans="1:6" ht="12.75">
      <c r="A67" s="12">
        <v>37026</v>
      </c>
      <c r="B67" s="11">
        <v>0.85375</v>
      </c>
      <c r="D67" t="s">
        <v>347</v>
      </c>
      <c r="F67" s="10" t="s">
        <v>348</v>
      </c>
    </row>
    <row r="68" spans="1:6" ht="12.75">
      <c r="A68" s="12">
        <v>37026</v>
      </c>
      <c r="B68" s="11">
        <v>0.8548611111111111</v>
      </c>
      <c r="D68" t="s">
        <v>330</v>
      </c>
      <c r="F68" s="10" t="s">
        <v>444</v>
      </c>
    </row>
    <row r="69" spans="1:4" ht="12.75">
      <c r="A69" s="12">
        <v>37026</v>
      </c>
      <c r="B69" s="11">
        <v>0.8549768518518519</v>
      </c>
      <c r="D69" t="s">
        <v>349</v>
      </c>
    </row>
    <row r="70" spans="1:6" ht="12.75">
      <c r="A70" s="12">
        <v>37026</v>
      </c>
      <c r="B70" s="11">
        <v>0.8550925925925926</v>
      </c>
      <c r="D70" t="s">
        <v>350</v>
      </c>
      <c r="F70" s="10" t="s">
        <v>356</v>
      </c>
    </row>
    <row r="71" spans="1:6" ht="25.5">
      <c r="A71" s="12">
        <v>37026</v>
      </c>
      <c r="B71" s="11">
        <v>0.8645833333333334</v>
      </c>
      <c r="F71" s="10" t="s">
        <v>351</v>
      </c>
    </row>
    <row r="72" spans="1:4" ht="12.75">
      <c r="A72" s="12">
        <v>37026</v>
      </c>
      <c r="B72" s="11">
        <v>0.8656712962962962</v>
      </c>
      <c r="D72" t="s">
        <v>352</v>
      </c>
    </row>
    <row r="73" spans="1:6" ht="12.75">
      <c r="A73" s="12">
        <v>37026</v>
      </c>
      <c r="B73" s="11">
        <v>0.8658564814814814</v>
      </c>
      <c r="D73" t="s">
        <v>354</v>
      </c>
      <c r="F73" s="10" t="s">
        <v>355</v>
      </c>
    </row>
    <row r="74" spans="1:6" ht="25.5">
      <c r="A74" s="12">
        <v>37026</v>
      </c>
      <c r="B74" s="11">
        <v>0.8780092592592593</v>
      </c>
      <c r="D74" t="s">
        <v>456</v>
      </c>
      <c r="F74" s="10" t="s">
        <v>357</v>
      </c>
    </row>
    <row r="75" spans="1:6" ht="12.75">
      <c r="A75" s="12">
        <v>37026</v>
      </c>
      <c r="B75" s="11">
        <v>0.8813194444444444</v>
      </c>
      <c r="D75" t="s">
        <v>456</v>
      </c>
      <c r="F75" s="10" t="s">
        <v>358</v>
      </c>
    </row>
    <row r="76" spans="1:6" ht="12.75">
      <c r="A76" s="12">
        <v>37026</v>
      </c>
      <c r="B76" s="11">
        <v>0.8852893518518519</v>
      </c>
      <c r="D76" t="s">
        <v>456</v>
      </c>
      <c r="F76" s="10" t="s">
        <v>433</v>
      </c>
    </row>
    <row r="77" spans="1:6" ht="12.75">
      <c r="A77" s="12">
        <v>37026</v>
      </c>
      <c r="B77" s="11">
        <v>0.8916666666666666</v>
      </c>
      <c r="D77" t="s">
        <v>330</v>
      </c>
      <c r="F77" s="10" t="s">
        <v>445</v>
      </c>
    </row>
    <row r="78" spans="1:6" ht="12.75">
      <c r="A78" s="12">
        <v>37026</v>
      </c>
      <c r="B78" s="11">
        <v>0.8946759259259259</v>
      </c>
      <c r="D78" t="s">
        <v>456</v>
      </c>
      <c r="F78" s="10" t="s">
        <v>359</v>
      </c>
    </row>
    <row r="79" spans="1:6" ht="12.75">
      <c r="A79" s="12">
        <v>37026</v>
      </c>
      <c r="B79" s="11">
        <v>0.8982986111111111</v>
      </c>
      <c r="D79" t="s">
        <v>456</v>
      </c>
      <c r="F79" s="10" t="s">
        <v>360</v>
      </c>
    </row>
    <row r="80" spans="1:6" ht="12.75">
      <c r="A80" s="12">
        <v>37026</v>
      </c>
      <c r="B80" s="11">
        <v>0.9003125</v>
      </c>
      <c r="D80" t="s">
        <v>456</v>
      </c>
      <c r="F80" s="10" t="s">
        <v>361</v>
      </c>
    </row>
    <row r="81" spans="1:6" ht="12.75">
      <c r="A81" s="12">
        <v>37026</v>
      </c>
      <c r="B81" s="11">
        <v>0.9027777777777778</v>
      </c>
      <c r="D81" t="s">
        <v>330</v>
      </c>
      <c r="F81" s="10" t="s">
        <v>362</v>
      </c>
    </row>
    <row r="82" spans="1:6" ht="12.75">
      <c r="A82" s="12">
        <v>37026</v>
      </c>
      <c r="B82" s="11">
        <v>0.9089236111111111</v>
      </c>
      <c r="D82" t="s">
        <v>456</v>
      </c>
      <c r="F82" s="10" t="s">
        <v>359</v>
      </c>
    </row>
    <row r="83" spans="1:6" ht="12.75">
      <c r="A83" s="12">
        <v>37026</v>
      </c>
      <c r="B83" s="11">
        <v>0.9126041666666667</v>
      </c>
      <c r="D83" t="s">
        <v>456</v>
      </c>
      <c r="F83" s="10" t="s">
        <v>363</v>
      </c>
    </row>
    <row r="84" spans="1:6" ht="12.75">
      <c r="A84" s="12">
        <v>37026</v>
      </c>
      <c r="B84" s="11">
        <v>0.9145833333333333</v>
      </c>
      <c r="D84" t="s">
        <v>330</v>
      </c>
      <c r="F84" s="10" t="s">
        <v>364</v>
      </c>
    </row>
    <row r="85" spans="1:6" ht="12.75">
      <c r="A85" s="12">
        <v>37026</v>
      </c>
      <c r="B85" s="11">
        <v>0.9148842592592592</v>
      </c>
      <c r="D85" t="s">
        <v>456</v>
      </c>
      <c r="F85" s="10" t="s">
        <v>361</v>
      </c>
    </row>
    <row r="86" spans="1:6" ht="12.75">
      <c r="A86" s="12">
        <v>37026</v>
      </c>
      <c r="B86" s="11">
        <v>0.9220023148148148</v>
      </c>
      <c r="D86" t="s">
        <v>456</v>
      </c>
      <c r="F86" s="10" t="s">
        <v>359</v>
      </c>
    </row>
    <row r="87" spans="1:6" ht="12.75">
      <c r="A87" s="12">
        <v>37026</v>
      </c>
      <c r="B87" s="11">
        <v>0.9259375</v>
      </c>
      <c r="D87" t="s">
        <v>456</v>
      </c>
      <c r="F87" s="10" t="s">
        <v>365</v>
      </c>
    </row>
    <row r="88" spans="1:6" ht="12.75">
      <c r="A88" s="12">
        <v>37026</v>
      </c>
      <c r="B88" s="11">
        <v>0.9277777777777777</v>
      </c>
      <c r="D88" t="s">
        <v>330</v>
      </c>
      <c r="F88" s="10" t="s">
        <v>366</v>
      </c>
    </row>
    <row r="89" spans="1:6" ht="12.75">
      <c r="A89" s="12">
        <v>37026</v>
      </c>
      <c r="B89" s="11">
        <v>0.9284722222222223</v>
      </c>
      <c r="D89" t="s">
        <v>456</v>
      </c>
      <c r="F89" s="10" t="s">
        <v>361</v>
      </c>
    </row>
    <row r="90" spans="1:6" ht="12.75">
      <c r="A90" s="12">
        <v>37026</v>
      </c>
      <c r="B90" s="11">
        <v>0.9366319444444445</v>
      </c>
      <c r="D90" t="s">
        <v>456</v>
      </c>
      <c r="F90" s="10" t="s">
        <v>367</v>
      </c>
    </row>
    <row r="91" spans="1:6" ht="12.75">
      <c r="A91" s="12">
        <v>37026</v>
      </c>
      <c r="B91" s="11">
        <v>0.9395833333333333</v>
      </c>
      <c r="D91" t="s">
        <v>330</v>
      </c>
      <c r="F91" s="10" t="s">
        <v>368</v>
      </c>
    </row>
    <row r="92" spans="1:6" ht="12.75">
      <c r="A92" s="12">
        <v>37026</v>
      </c>
      <c r="B92" s="11">
        <v>0.9395833333333333</v>
      </c>
      <c r="D92" t="s">
        <v>456</v>
      </c>
      <c r="F92" s="10" t="s">
        <v>361</v>
      </c>
    </row>
    <row r="93" spans="1:6" ht="12.75">
      <c r="A93" s="12">
        <v>37026</v>
      </c>
      <c r="B93" s="11">
        <v>0.953587962962963</v>
      </c>
      <c r="D93" t="s">
        <v>456</v>
      </c>
      <c r="F93" s="10" t="s">
        <v>369</v>
      </c>
    </row>
    <row r="94" spans="1:6" ht="12.75">
      <c r="A94" s="12">
        <v>37026</v>
      </c>
      <c r="B94" s="11">
        <v>0.5416666666666666</v>
      </c>
      <c r="D94" t="s">
        <v>330</v>
      </c>
      <c r="F94" s="10" t="s">
        <v>370</v>
      </c>
    </row>
    <row r="95" spans="1:4" ht="12.75">
      <c r="A95" s="12">
        <v>37026</v>
      </c>
      <c r="B95" s="11">
        <v>0.9583333333333334</v>
      </c>
      <c r="D95" t="s">
        <v>353</v>
      </c>
    </row>
    <row r="96" spans="1:6" ht="12.75">
      <c r="A96" s="12">
        <v>37026</v>
      </c>
      <c r="B96" s="11">
        <v>0.9590277777777777</v>
      </c>
      <c r="F96" s="10" t="s">
        <v>371</v>
      </c>
    </row>
    <row r="98" spans="1:6" ht="12.75">
      <c r="A98" s="12">
        <v>37027</v>
      </c>
      <c r="B98" s="11">
        <v>0.3855324074074074</v>
      </c>
      <c r="D98" t="s">
        <v>372</v>
      </c>
      <c r="F98" s="10" t="s">
        <v>373</v>
      </c>
    </row>
    <row r="99" spans="1:6" ht="25.5">
      <c r="A99" t="s">
        <v>277</v>
      </c>
      <c r="B99" s="11">
        <v>0.3869444444444445</v>
      </c>
      <c r="D99" t="s">
        <v>456</v>
      </c>
      <c r="F99" s="10" t="s">
        <v>375</v>
      </c>
    </row>
    <row r="100" spans="1:4" ht="12.75">
      <c r="A100" s="12">
        <v>37027</v>
      </c>
      <c r="B100" s="11">
        <v>0.38776620370370374</v>
      </c>
      <c r="D100" t="s">
        <v>374</v>
      </c>
    </row>
    <row r="101" spans="1:6" ht="12.75">
      <c r="A101" s="12">
        <v>37027</v>
      </c>
      <c r="B101" s="11">
        <v>0.38958333333333334</v>
      </c>
      <c r="F101" s="10" t="s">
        <v>376</v>
      </c>
    </row>
    <row r="102" spans="1:6" ht="12.75">
      <c r="A102" s="12">
        <v>37027</v>
      </c>
      <c r="B102" s="11">
        <v>0.401400462962963</v>
      </c>
      <c r="D102" t="s">
        <v>377</v>
      </c>
      <c r="F102" s="10" t="s">
        <v>378</v>
      </c>
    </row>
    <row r="103" spans="1:6" ht="25.5">
      <c r="A103" s="12">
        <v>37027</v>
      </c>
      <c r="B103" s="11">
        <v>0.40296296296296297</v>
      </c>
      <c r="D103" t="s">
        <v>456</v>
      </c>
      <c r="F103" s="10" t="s">
        <v>379</v>
      </c>
    </row>
    <row r="104" spans="1:4" ht="12.75">
      <c r="A104" s="12">
        <v>37027</v>
      </c>
      <c r="B104" s="11">
        <v>0.4036226851851852</v>
      </c>
      <c r="D104" t="s">
        <v>380</v>
      </c>
    </row>
    <row r="105" spans="1:4" ht="12.75">
      <c r="A105" s="12">
        <v>37027</v>
      </c>
      <c r="B105" s="11">
        <v>0.4378472222222222</v>
      </c>
      <c r="D105" t="s">
        <v>381</v>
      </c>
    </row>
    <row r="106" spans="1:6" ht="25.5">
      <c r="A106" s="12">
        <v>37027</v>
      </c>
      <c r="B106" s="11">
        <v>0.43931712962962965</v>
      </c>
      <c r="D106" t="s">
        <v>456</v>
      </c>
      <c r="F106" s="10" t="s">
        <v>383</v>
      </c>
    </row>
    <row r="107" spans="1:4" ht="12.75">
      <c r="A107" s="12">
        <v>37027</v>
      </c>
      <c r="B107" s="11">
        <v>0.44097222222222227</v>
      </c>
      <c r="D107" t="s">
        <v>382</v>
      </c>
    </row>
    <row r="108" spans="1:6" ht="12.75">
      <c r="A108" s="12">
        <v>37027</v>
      </c>
      <c r="B108" s="11">
        <v>0.4612037037037037</v>
      </c>
      <c r="D108" t="s">
        <v>384</v>
      </c>
      <c r="F108" s="10" t="s">
        <v>385</v>
      </c>
    </row>
    <row r="109" spans="1:6" ht="25.5">
      <c r="A109" s="12">
        <v>37027</v>
      </c>
      <c r="B109" s="11">
        <v>0.4626504629629629</v>
      </c>
      <c r="D109" t="s">
        <v>456</v>
      </c>
      <c r="F109" s="10" t="s">
        <v>386</v>
      </c>
    </row>
    <row r="110" spans="1:4" ht="12.75">
      <c r="A110" s="12">
        <v>37027</v>
      </c>
      <c r="B110" s="11">
        <v>0.4632523148148148</v>
      </c>
      <c r="D110" t="s">
        <v>387</v>
      </c>
    </row>
    <row r="111" spans="1:6" ht="12.75">
      <c r="A111" s="12">
        <v>37027</v>
      </c>
      <c r="B111" s="11">
        <v>0.48408564814814814</v>
      </c>
      <c r="D111" t="s">
        <v>388</v>
      </c>
      <c r="F111" s="10" t="s">
        <v>389</v>
      </c>
    </row>
    <row r="112" spans="1:6" ht="12.75">
      <c r="A112" s="12">
        <v>37027</v>
      </c>
      <c r="B112" s="11">
        <v>0.48552083333333335</v>
      </c>
      <c r="D112" t="s">
        <v>456</v>
      </c>
      <c r="F112" s="10" t="s">
        <v>390</v>
      </c>
    </row>
    <row r="113" spans="1:6" ht="25.5">
      <c r="A113" s="12">
        <v>37027</v>
      </c>
      <c r="B113" s="11">
        <v>0.4890509259259259</v>
      </c>
      <c r="D113" t="s">
        <v>456</v>
      </c>
      <c r="F113" s="10" t="s">
        <v>391</v>
      </c>
    </row>
    <row r="114" spans="1:4" ht="12.75">
      <c r="A114" s="12">
        <v>37027</v>
      </c>
      <c r="B114" s="11">
        <v>0.48973379629629626</v>
      </c>
      <c r="D114" t="s">
        <v>392</v>
      </c>
    </row>
    <row r="115" ht="12.75">
      <c r="A115" s="12">
        <v>37027</v>
      </c>
    </row>
    <row r="116" ht="12.75">
      <c r="A116" s="12">
        <v>37027</v>
      </c>
    </row>
    <row r="117" ht="12.75">
      <c r="A117" s="12">
        <v>37027</v>
      </c>
    </row>
    <row r="118" ht="12.75">
      <c r="A118" s="12">
        <v>37027</v>
      </c>
    </row>
    <row r="119" ht="12.75">
      <c r="A119" s="12">
        <v>37027</v>
      </c>
    </row>
    <row r="120" ht="12.75">
      <c r="A120" s="12">
        <v>37027</v>
      </c>
    </row>
    <row r="121" ht="12.75">
      <c r="A121" s="12">
        <v>37027</v>
      </c>
    </row>
    <row r="122" ht="12.75">
      <c r="A122" s="12">
        <v>37027</v>
      </c>
    </row>
    <row r="123" ht="12.75">
      <c r="A123" s="12">
        <v>37027</v>
      </c>
    </row>
    <row r="124" ht="12.75">
      <c r="A124" s="12">
        <v>37027</v>
      </c>
    </row>
    <row r="125" ht="12.75">
      <c r="A125" s="12">
        <v>37027</v>
      </c>
    </row>
    <row r="126" ht="12.75">
      <c r="A126" s="12">
        <v>37027</v>
      </c>
    </row>
    <row r="127" ht="12.75">
      <c r="A127" s="12">
        <v>37027</v>
      </c>
    </row>
    <row r="128" ht="12.75">
      <c r="A128" s="12">
        <v>37027</v>
      </c>
    </row>
    <row r="129" ht="12.75">
      <c r="A129" s="12">
        <v>37027</v>
      </c>
    </row>
    <row r="130" ht="12.75">
      <c r="A130" s="12">
        <v>37027</v>
      </c>
    </row>
    <row r="131" ht="12.75">
      <c r="A131" s="12">
        <v>37027</v>
      </c>
    </row>
    <row r="132" ht="12.75">
      <c r="A132" s="12">
        <v>37027</v>
      </c>
    </row>
    <row r="133" ht="12.75">
      <c r="A133" s="12">
        <v>37027</v>
      </c>
    </row>
    <row r="134" ht="12.75">
      <c r="A134" s="12">
        <v>37027</v>
      </c>
    </row>
    <row r="135" ht="12.75">
      <c r="A135" s="12">
        <v>37027</v>
      </c>
    </row>
    <row r="136" ht="12.75">
      <c r="A136" s="12">
        <v>37027</v>
      </c>
    </row>
    <row r="137" ht="12.75">
      <c r="A137" s="12">
        <v>37027</v>
      </c>
    </row>
    <row r="138" ht="12.75">
      <c r="A138" s="12">
        <v>37027</v>
      </c>
    </row>
    <row r="139" ht="12.75">
      <c r="A139" s="12">
        <v>37027</v>
      </c>
    </row>
    <row r="140" ht="12.75">
      <c r="A140" s="12">
        <v>37027</v>
      </c>
    </row>
    <row r="141" ht="12.75">
      <c r="A141" s="12">
        <v>37027</v>
      </c>
    </row>
    <row r="142" ht="12.75">
      <c r="A142" s="12">
        <v>37027</v>
      </c>
    </row>
    <row r="143" ht="12.75">
      <c r="A143" s="12">
        <v>37027</v>
      </c>
    </row>
    <row r="144" ht="12.75">
      <c r="A144" s="12">
        <v>37027</v>
      </c>
    </row>
    <row r="145" ht="12.75">
      <c r="A145" s="12">
        <v>37027</v>
      </c>
    </row>
    <row r="146" ht="12.75">
      <c r="A146" s="12">
        <v>37027</v>
      </c>
    </row>
    <row r="147" ht="12.75">
      <c r="A147" s="12">
        <v>37027</v>
      </c>
    </row>
    <row r="148" ht="12.75">
      <c r="A148" s="12">
        <v>37027</v>
      </c>
    </row>
    <row r="149" ht="12.75">
      <c r="A149" s="12">
        <v>37027</v>
      </c>
    </row>
    <row r="150" ht="12.75">
      <c r="A150" s="12">
        <v>37027</v>
      </c>
    </row>
    <row r="151" spans="1:6" ht="12.75">
      <c r="A151" s="12">
        <v>37027</v>
      </c>
      <c r="B151" s="11">
        <v>0.5300578703703703</v>
      </c>
      <c r="C151" t="s">
        <v>299</v>
      </c>
      <c r="D151" t="s">
        <v>393</v>
      </c>
      <c r="F151" s="10" t="s">
        <v>394</v>
      </c>
    </row>
    <row r="152" spans="1:6" ht="12.75">
      <c r="A152" s="12">
        <v>37027</v>
      </c>
      <c r="B152" s="11">
        <v>0.5315393518518519</v>
      </c>
      <c r="C152" t="s">
        <v>299</v>
      </c>
      <c r="D152" t="s">
        <v>440</v>
      </c>
      <c r="F152" s="10" t="s">
        <v>395</v>
      </c>
    </row>
    <row r="153" spans="1:6" ht="12.75">
      <c r="A153" s="12">
        <v>37027</v>
      </c>
      <c r="B153" s="11">
        <v>0.5332175925925926</v>
      </c>
      <c r="C153" t="s">
        <v>299</v>
      </c>
      <c r="D153" t="s">
        <v>396</v>
      </c>
      <c r="F153" s="10" t="s">
        <v>397</v>
      </c>
    </row>
    <row r="154" spans="1:6" ht="12.75">
      <c r="A154" s="12">
        <v>37027</v>
      </c>
      <c r="B154" s="11">
        <v>0.559699074074074</v>
      </c>
      <c r="C154" t="s">
        <v>299</v>
      </c>
      <c r="D154" t="s">
        <v>398</v>
      </c>
      <c r="F154" s="10" t="s">
        <v>400</v>
      </c>
    </row>
    <row r="155" spans="1:6" ht="12.75">
      <c r="A155" s="12">
        <v>37027</v>
      </c>
      <c r="B155" s="11">
        <v>0.5614467592592592</v>
      </c>
      <c r="C155" t="s">
        <v>299</v>
      </c>
      <c r="D155" t="s">
        <v>456</v>
      </c>
      <c r="F155" s="10" t="s">
        <v>401</v>
      </c>
    </row>
    <row r="156" spans="1:6" ht="25.5">
      <c r="A156" s="12">
        <v>37027</v>
      </c>
      <c r="B156" s="11">
        <v>0.565</v>
      </c>
      <c r="C156" t="s">
        <v>299</v>
      </c>
      <c r="D156" t="s">
        <v>456</v>
      </c>
      <c r="F156" s="10" t="s">
        <v>402</v>
      </c>
    </row>
    <row r="157" spans="1:6" ht="12.75">
      <c r="A157" s="12">
        <v>37027</v>
      </c>
      <c r="F157" s="10" t="s">
        <v>403</v>
      </c>
    </row>
    <row r="158" spans="1:4" ht="12.75">
      <c r="A158" s="12">
        <v>37027</v>
      </c>
      <c r="B158" s="11">
        <v>0.5656597222222223</v>
      </c>
      <c r="C158" t="s">
        <v>299</v>
      </c>
      <c r="D158" t="s">
        <v>404</v>
      </c>
    </row>
    <row r="159" spans="1:6" ht="12.75">
      <c r="A159" s="12">
        <v>37027</v>
      </c>
      <c r="B159" s="11">
        <v>0.5928703703703704</v>
      </c>
      <c r="C159" t="s">
        <v>399</v>
      </c>
      <c r="D159" t="s">
        <v>405</v>
      </c>
      <c r="F159" s="10" t="s">
        <v>394</v>
      </c>
    </row>
    <row r="160" spans="1:6" ht="12.75">
      <c r="A160" s="12">
        <v>37027</v>
      </c>
      <c r="B160" s="11">
        <v>0.5946875</v>
      </c>
      <c r="C160" t="s">
        <v>399</v>
      </c>
      <c r="D160" t="s">
        <v>456</v>
      </c>
      <c r="F160" s="10" t="s">
        <v>395</v>
      </c>
    </row>
    <row r="161" spans="1:6" ht="12.75">
      <c r="A161" s="12">
        <v>37027</v>
      </c>
      <c r="B161" s="11">
        <v>0.5951388888888889</v>
      </c>
      <c r="C161" t="s">
        <v>399</v>
      </c>
      <c r="F161" s="10" t="s">
        <v>397</v>
      </c>
    </row>
    <row r="162" spans="1:4" ht="12.75">
      <c r="A162" s="12">
        <v>37027</v>
      </c>
      <c r="B162" s="11">
        <v>0.5956828703703704</v>
      </c>
      <c r="C162" t="s">
        <v>399</v>
      </c>
      <c r="D162" t="s">
        <v>406</v>
      </c>
    </row>
    <row r="163" spans="1:6" ht="12.75">
      <c r="A163" s="12">
        <v>37027</v>
      </c>
      <c r="B163" s="11">
        <v>0.6173611111111111</v>
      </c>
      <c r="C163" t="s">
        <v>399</v>
      </c>
      <c r="D163" t="s">
        <v>407</v>
      </c>
      <c r="F163" s="10" t="s">
        <v>400</v>
      </c>
    </row>
    <row r="164" spans="1:6" ht="12.75">
      <c r="A164" s="12">
        <v>37027</v>
      </c>
      <c r="B164" s="11">
        <v>0.6190393518518519</v>
      </c>
      <c r="C164" t="s">
        <v>399</v>
      </c>
      <c r="D164" t="s">
        <v>456</v>
      </c>
      <c r="F164" s="10" t="s">
        <v>401</v>
      </c>
    </row>
    <row r="165" spans="1:6" ht="12.75">
      <c r="A165" s="12">
        <v>37027</v>
      </c>
      <c r="B165" s="11">
        <v>0.6222222222222222</v>
      </c>
      <c r="C165" t="s">
        <v>399</v>
      </c>
      <c r="D165" t="s">
        <v>456</v>
      </c>
      <c r="F165" s="10" t="s">
        <v>395</v>
      </c>
    </row>
    <row r="166" ht="12.75">
      <c r="A166" s="12">
        <v>37027</v>
      </c>
    </row>
    <row r="167" ht="12.75">
      <c r="A167" s="12">
        <v>37027</v>
      </c>
    </row>
    <row r="168" spans="1:6" ht="12.75">
      <c r="A168" s="12">
        <v>37027</v>
      </c>
      <c r="B168" s="11">
        <v>0.6241319444444444</v>
      </c>
      <c r="C168" t="s">
        <v>399</v>
      </c>
      <c r="D168" t="s">
        <v>456</v>
      </c>
      <c r="F168" s="10" t="s">
        <v>408</v>
      </c>
    </row>
    <row r="169" spans="1:6" ht="12.75">
      <c r="A169" s="12">
        <v>37027</v>
      </c>
      <c r="B169" s="11">
        <v>0.6245949074074074</v>
      </c>
      <c r="C169" t="s">
        <v>399</v>
      </c>
      <c r="D169" t="s">
        <v>456</v>
      </c>
      <c r="F169" s="10" t="s">
        <v>409</v>
      </c>
    </row>
    <row r="170" spans="1:6" ht="12.75">
      <c r="A170" s="12">
        <v>37027</v>
      </c>
      <c r="B170" s="11">
        <v>0.6256944444444444</v>
      </c>
      <c r="C170" t="s">
        <v>399</v>
      </c>
      <c r="D170" t="s">
        <v>456</v>
      </c>
      <c r="F170" s="10" t="s">
        <v>410</v>
      </c>
    </row>
    <row r="171" spans="1:6" ht="12.75">
      <c r="A171" s="12">
        <v>37027</v>
      </c>
      <c r="B171" s="11">
        <v>0.6263888888888889</v>
      </c>
      <c r="C171" t="s">
        <v>399</v>
      </c>
      <c r="D171" t="s">
        <v>456</v>
      </c>
      <c r="F171" s="10" t="s">
        <v>411</v>
      </c>
    </row>
    <row r="172" spans="1:4" ht="12.75">
      <c r="A172" s="12">
        <v>37027</v>
      </c>
      <c r="B172" s="11">
        <v>0.6279166666666667</v>
      </c>
      <c r="C172" t="s">
        <v>399</v>
      </c>
      <c r="D172" t="s">
        <v>412</v>
      </c>
    </row>
    <row r="173" spans="1:6" ht="25.5">
      <c r="A173" s="12">
        <v>37027</v>
      </c>
      <c r="B173" s="11">
        <v>0.6496296296296297</v>
      </c>
      <c r="C173" t="s">
        <v>399</v>
      </c>
      <c r="D173" t="s">
        <v>413</v>
      </c>
      <c r="F173" s="10" t="s">
        <v>414</v>
      </c>
    </row>
    <row r="174" spans="1:6" ht="12.75">
      <c r="A174" s="12">
        <v>37027</v>
      </c>
      <c r="B174" s="11">
        <v>0.6512152777777778</v>
      </c>
      <c r="C174" t="s">
        <v>399</v>
      </c>
      <c r="D174" t="s">
        <v>456</v>
      </c>
      <c r="F174" s="10" t="s">
        <v>423</v>
      </c>
    </row>
    <row r="175" spans="1:6" ht="12.75">
      <c r="A175" s="12">
        <v>37027</v>
      </c>
      <c r="F175" s="10" t="s">
        <v>415</v>
      </c>
    </row>
    <row r="176" spans="1:4" ht="12.75">
      <c r="A176" s="12">
        <v>37027</v>
      </c>
      <c r="B176" s="11">
        <v>0.6520254629629629</v>
      </c>
      <c r="C176" t="s">
        <v>399</v>
      </c>
      <c r="D176" t="s">
        <v>416</v>
      </c>
    </row>
    <row r="177" spans="1:6" ht="25.5">
      <c r="A177" s="12">
        <v>37027</v>
      </c>
      <c r="B177" s="11">
        <v>0.6527777777777778</v>
      </c>
      <c r="F177" s="10" t="s">
        <v>417</v>
      </c>
    </row>
    <row r="178" ht="12.75">
      <c r="A178" s="12">
        <v>37027</v>
      </c>
    </row>
    <row r="179" spans="1:6" ht="12.75">
      <c r="A179" s="9">
        <v>37028</v>
      </c>
      <c r="B179" s="11">
        <v>0.4166666666666667</v>
      </c>
      <c r="F179" s="10" t="s">
        <v>418</v>
      </c>
    </row>
    <row r="180" spans="1:6" ht="12.75">
      <c r="A180" t="s">
        <v>434</v>
      </c>
      <c r="B180" s="11">
        <v>0.43498842592592596</v>
      </c>
      <c r="D180" t="s">
        <v>420</v>
      </c>
      <c r="F180" s="10" t="s">
        <v>419</v>
      </c>
    </row>
    <row r="181" spans="1:4" ht="12.75">
      <c r="A181" s="12">
        <v>37028</v>
      </c>
      <c r="B181" s="11">
        <v>0.4465277777777778</v>
      </c>
      <c r="D181" t="s">
        <v>67</v>
      </c>
    </row>
    <row r="182" ht="12.75">
      <c r="A182" s="12">
        <v>37028</v>
      </c>
    </row>
    <row r="183" spans="1:6" ht="12.75">
      <c r="A183" s="12">
        <v>37028</v>
      </c>
      <c r="B183" s="11">
        <v>0.529050925925926</v>
      </c>
      <c r="D183" t="s">
        <v>68</v>
      </c>
      <c r="F183" s="10" t="s">
        <v>69</v>
      </c>
    </row>
    <row r="184" spans="1:4" ht="12.75">
      <c r="A184" s="12">
        <v>37028</v>
      </c>
      <c r="B184" s="11">
        <v>0.5421296296296296</v>
      </c>
      <c r="D184" t="s">
        <v>70</v>
      </c>
    </row>
    <row r="185" spans="1:6" ht="12.75">
      <c r="A185" s="12">
        <v>37028</v>
      </c>
      <c r="B185" s="11">
        <v>0.5439814814814815</v>
      </c>
      <c r="D185" t="s">
        <v>420</v>
      </c>
      <c r="F185" s="10" t="s">
        <v>71</v>
      </c>
    </row>
    <row r="186" spans="1:4" ht="12.75">
      <c r="A186" s="12">
        <v>37028</v>
      </c>
      <c r="B186" s="11">
        <v>0.5492592592592592</v>
      </c>
      <c r="D186" t="s">
        <v>67</v>
      </c>
    </row>
    <row r="187" ht="12.75">
      <c r="A187" s="12">
        <v>37028</v>
      </c>
    </row>
    <row r="188" spans="1:6" ht="12.75">
      <c r="A188" s="12">
        <v>37028</v>
      </c>
      <c r="C188" t="s">
        <v>432</v>
      </c>
      <c r="F188" s="22" t="s">
        <v>83</v>
      </c>
    </row>
    <row r="189" spans="1:6" ht="12.75">
      <c r="A189" s="12">
        <v>37028</v>
      </c>
      <c r="F189" s="10" t="s">
        <v>84</v>
      </c>
    </row>
    <row r="190" spans="1:6" ht="12.75">
      <c r="A190" s="12">
        <v>37028</v>
      </c>
      <c r="F190" s="10" t="s">
        <v>85</v>
      </c>
    </row>
    <row r="191" ht="12.75">
      <c r="A191" s="12">
        <v>37028</v>
      </c>
    </row>
    <row r="192" spans="1:6" ht="25.5">
      <c r="A192" s="12">
        <v>37028</v>
      </c>
      <c r="B192" s="11">
        <v>0.5721990740740741</v>
      </c>
      <c r="D192" t="s">
        <v>72</v>
      </c>
      <c r="F192" s="10" t="s">
        <v>76</v>
      </c>
    </row>
    <row r="193" spans="1:6" ht="12.75">
      <c r="A193" s="12">
        <v>37028</v>
      </c>
      <c r="F193" s="10" t="s">
        <v>73</v>
      </c>
    </row>
    <row r="194" spans="1:6" ht="12.75">
      <c r="A194" s="12">
        <v>37028</v>
      </c>
      <c r="F194" s="10" t="s">
        <v>74</v>
      </c>
    </row>
    <row r="195" spans="1:6" ht="12.75">
      <c r="A195" s="12">
        <v>37028</v>
      </c>
      <c r="B195" s="11">
        <v>0.5847916666666667</v>
      </c>
      <c r="D195" t="s">
        <v>456</v>
      </c>
      <c r="F195" s="10" t="s">
        <v>75</v>
      </c>
    </row>
    <row r="196" spans="1:6" ht="12.75">
      <c r="A196" s="12">
        <v>37028</v>
      </c>
      <c r="B196" s="11">
        <v>0.5887037037037037</v>
      </c>
      <c r="D196" t="s">
        <v>456</v>
      </c>
      <c r="F196" s="10" t="s">
        <v>77</v>
      </c>
    </row>
    <row r="197" spans="1:6" ht="12.75">
      <c r="A197" s="12">
        <v>37028</v>
      </c>
      <c r="B197" s="11">
        <v>0.5920486111111111</v>
      </c>
      <c r="D197" t="s">
        <v>456</v>
      </c>
      <c r="F197" s="10" t="s">
        <v>78</v>
      </c>
    </row>
    <row r="198" spans="1:6" ht="12.75">
      <c r="A198" s="12">
        <v>37028</v>
      </c>
      <c r="B198" s="11">
        <v>0.5959375</v>
      </c>
      <c r="D198" t="s">
        <v>456</v>
      </c>
      <c r="F198" s="10" t="s">
        <v>433</v>
      </c>
    </row>
    <row r="199" spans="1:6" ht="12.75">
      <c r="A199" s="12">
        <v>37028</v>
      </c>
      <c r="B199" s="11">
        <v>0.6013888888888889</v>
      </c>
      <c r="C199" t="s">
        <v>81</v>
      </c>
      <c r="D199" t="s">
        <v>79</v>
      </c>
      <c r="F199" s="10" t="s">
        <v>80</v>
      </c>
    </row>
    <row r="200" ht="12.75">
      <c r="A200" s="12">
        <v>37028</v>
      </c>
    </row>
    <row r="201" spans="1:6" ht="12.75">
      <c r="A201" s="12">
        <v>37028</v>
      </c>
      <c r="B201" s="11">
        <v>0.6347222222222222</v>
      </c>
      <c r="C201" t="s">
        <v>435</v>
      </c>
      <c r="D201" t="s">
        <v>436</v>
      </c>
      <c r="E201" t="s">
        <v>437</v>
      </c>
      <c r="F201" s="10" t="s">
        <v>82</v>
      </c>
    </row>
    <row r="202" spans="1:6" ht="12.75">
      <c r="A202" s="12">
        <v>37028</v>
      </c>
      <c r="B202" s="11">
        <v>0.6555555555555556</v>
      </c>
      <c r="C202" t="s">
        <v>399</v>
      </c>
      <c r="F202" s="10" t="s">
        <v>87</v>
      </c>
    </row>
    <row r="203" spans="1:6" ht="12.75">
      <c r="A203" s="12">
        <v>37028</v>
      </c>
      <c r="B203" s="11">
        <v>0.655775462962963</v>
      </c>
      <c r="C203" t="s">
        <v>86</v>
      </c>
      <c r="D203" t="s">
        <v>456</v>
      </c>
      <c r="F203" s="10" t="s">
        <v>457</v>
      </c>
    </row>
    <row r="204" spans="1:6" ht="12.75">
      <c r="A204" s="12">
        <v>37028</v>
      </c>
      <c r="B204" s="11">
        <v>0.6589236111111111</v>
      </c>
      <c r="C204" t="s">
        <v>86</v>
      </c>
      <c r="D204" t="s">
        <v>456</v>
      </c>
      <c r="F204" s="10" t="s">
        <v>457</v>
      </c>
    </row>
    <row r="205" spans="1:6" ht="12.75">
      <c r="A205" s="12">
        <v>37028</v>
      </c>
      <c r="B205" s="11">
        <v>0.6605671296296296</v>
      </c>
      <c r="C205" t="s">
        <v>86</v>
      </c>
      <c r="D205" t="s">
        <v>456</v>
      </c>
      <c r="F205" s="10" t="s">
        <v>457</v>
      </c>
    </row>
    <row r="206" spans="1:6" ht="12.75">
      <c r="A206" s="12">
        <v>37028</v>
      </c>
      <c r="B206" s="11">
        <v>0.6635185185185185</v>
      </c>
      <c r="C206" t="s">
        <v>86</v>
      </c>
      <c r="D206" t="s">
        <v>456</v>
      </c>
      <c r="F206" s="10" t="s">
        <v>411</v>
      </c>
    </row>
    <row r="207" ht="12.75">
      <c r="A207" s="12">
        <v>37028</v>
      </c>
    </row>
    <row r="208" spans="1:6" ht="12.75">
      <c r="A208" s="12">
        <v>37028</v>
      </c>
      <c r="F208" s="10" t="s">
        <v>95</v>
      </c>
    </row>
    <row r="209" ht="12.75">
      <c r="A209" s="12">
        <v>37028</v>
      </c>
    </row>
    <row r="210" spans="1:6" ht="12.75">
      <c r="A210" s="12">
        <v>37028</v>
      </c>
      <c r="B210" s="11">
        <v>0.6642592592592592</v>
      </c>
      <c r="D210" t="s">
        <v>456</v>
      </c>
      <c r="F210" s="10" t="s">
        <v>88</v>
      </c>
    </row>
    <row r="211" spans="1:6" ht="12.75">
      <c r="A211" s="12">
        <v>37028</v>
      </c>
      <c r="F211" s="22" t="s">
        <v>89</v>
      </c>
    </row>
    <row r="212" spans="1:6" ht="12.75">
      <c r="A212" s="12">
        <v>37028</v>
      </c>
      <c r="B212" s="11">
        <v>0.6653819444444444</v>
      </c>
      <c r="D212" t="s">
        <v>456</v>
      </c>
      <c r="F212" s="10" t="s">
        <v>91</v>
      </c>
    </row>
    <row r="213" spans="1:6" ht="12.75">
      <c r="A213" s="12">
        <v>37028</v>
      </c>
      <c r="F213" s="22" t="s">
        <v>90</v>
      </c>
    </row>
    <row r="214" spans="1:6" ht="12.75">
      <c r="A214" s="12">
        <v>37028</v>
      </c>
      <c r="B214" s="11">
        <v>0.665775462962963</v>
      </c>
      <c r="D214" t="s">
        <v>456</v>
      </c>
      <c r="F214" s="10" t="s">
        <v>92</v>
      </c>
    </row>
    <row r="215" spans="1:6" ht="12.75">
      <c r="A215" s="12">
        <v>37028</v>
      </c>
      <c r="F215" s="22" t="s">
        <v>94</v>
      </c>
    </row>
    <row r="216" spans="1:6" ht="12.75">
      <c r="A216" s="12">
        <v>37028</v>
      </c>
      <c r="B216" s="11">
        <v>0.6665972222222222</v>
      </c>
      <c r="D216" t="s">
        <v>456</v>
      </c>
      <c r="F216" s="10" t="s">
        <v>93</v>
      </c>
    </row>
    <row r="217" spans="1:6" ht="12.75">
      <c r="A217" s="12">
        <v>37028</v>
      </c>
      <c r="F217" s="22" t="s">
        <v>94</v>
      </c>
    </row>
    <row r="218" spans="1:6" ht="12.75">
      <c r="A218" s="12">
        <v>37028</v>
      </c>
      <c r="B218" s="11">
        <v>0.6700115740740741</v>
      </c>
      <c r="D218" t="s">
        <v>456</v>
      </c>
      <c r="F218" s="10" t="s">
        <v>458</v>
      </c>
    </row>
    <row r="219" spans="1:6" ht="12.75">
      <c r="A219" s="12">
        <v>37028</v>
      </c>
      <c r="F219" s="22" t="s">
        <v>90</v>
      </c>
    </row>
    <row r="220" spans="1:6" ht="12.75">
      <c r="A220" s="12">
        <v>37028</v>
      </c>
      <c r="F220" s="22" t="s">
        <v>105</v>
      </c>
    </row>
    <row r="221" spans="1:6" ht="12.75">
      <c r="A221" s="12">
        <v>37028</v>
      </c>
      <c r="B221" s="11">
        <v>0.6710532407407408</v>
      </c>
      <c r="D221" t="s">
        <v>456</v>
      </c>
      <c r="F221" s="10" t="s">
        <v>96</v>
      </c>
    </row>
    <row r="222" spans="1:6" ht="12.75">
      <c r="A222" s="12">
        <v>37028</v>
      </c>
      <c r="F222" s="22" t="s">
        <v>97</v>
      </c>
    </row>
    <row r="223" spans="1:6" ht="12.75">
      <c r="A223" s="12">
        <v>37028</v>
      </c>
      <c r="F223" s="22" t="s">
        <v>98</v>
      </c>
    </row>
    <row r="224" spans="1:6" ht="12.75">
      <c r="A224" s="12">
        <v>37028</v>
      </c>
      <c r="B224" s="11">
        <v>0.6722453703703705</v>
      </c>
      <c r="D224" t="s">
        <v>456</v>
      </c>
      <c r="F224" s="10" t="s">
        <v>99</v>
      </c>
    </row>
    <row r="225" spans="1:6" ht="12.75">
      <c r="A225" s="12">
        <v>37028</v>
      </c>
      <c r="F225" s="22" t="s">
        <v>97</v>
      </c>
    </row>
    <row r="226" spans="1:6" ht="12.75">
      <c r="A226" s="12">
        <v>37028</v>
      </c>
      <c r="F226" s="22" t="s">
        <v>98</v>
      </c>
    </row>
    <row r="227" spans="1:6" ht="12.75">
      <c r="A227" s="12">
        <v>37028</v>
      </c>
      <c r="B227" s="11">
        <v>0.673599537037037</v>
      </c>
      <c r="D227" t="s">
        <v>456</v>
      </c>
      <c r="F227" s="10" t="s">
        <v>100</v>
      </c>
    </row>
    <row r="228" spans="1:6" ht="12.75">
      <c r="A228" s="12">
        <v>37028</v>
      </c>
      <c r="F228" s="22" t="s">
        <v>97</v>
      </c>
    </row>
    <row r="229" spans="1:6" ht="12.75">
      <c r="A229" s="12">
        <v>37028</v>
      </c>
      <c r="F229" s="22" t="s">
        <v>101</v>
      </c>
    </row>
    <row r="230" spans="1:6" ht="12.75">
      <c r="A230" s="12">
        <v>37028</v>
      </c>
      <c r="B230" s="11">
        <v>0.6742013888888888</v>
      </c>
      <c r="D230" t="s">
        <v>456</v>
      </c>
      <c r="F230" s="10" t="s">
        <v>102</v>
      </c>
    </row>
    <row r="231" spans="1:6" ht="12.75">
      <c r="A231" s="12">
        <v>37028</v>
      </c>
      <c r="F231" s="22" t="s">
        <v>103</v>
      </c>
    </row>
    <row r="232" spans="1:6" ht="12.75">
      <c r="A232" s="12">
        <v>37028</v>
      </c>
      <c r="F232" s="22" t="s">
        <v>98</v>
      </c>
    </row>
    <row r="233" spans="1:6" ht="12.75">
      <c r="A233" s="12">
        <v>37028</v>
      </c>
      <c r="B233" s="11">
        <v>0.6749421296296297</v>
      </c>
      <c r="D233" t="s">
        <v>456</v>
      </c>
      <c r="F233" s="10" t="s">
        <v>104</v>
      </c>
    </row>
    <row r="234" spans="1:6" ht="12.75">
      <c r="A234" s="12">
        <v>37028</v>
      </c>
      <c r="F234" s="22" t="s">
        <v>90</v>
      </c>
    </row>
    <row r="235" spans="1:6" ht="12.75">
      <c r="A235" s="12">
        <v>37028</v>
      </c>
      <c r="F235" s="22" t="s">
        <v>105</v>
      </c>
    </row>
    <row r="236" spans="1:6" ht="12.75">
      <c r="A236" s="12">
        <v>37028</v>
      </c>
      <c r="B236" s="11">
        <v>0.6757986111111111</v>
      </c>
      <c r="D236" t="s">
        <v>456</v>
      </c>
      <c r="F236" s="10" t="s">
        <v>106</v>
      </c>
    </row>
    <row r="237" spans="1:6" ht="12.75">
      <c r="A237" s="12">
        <v>37028</v>
      </c>
      <c r="F237" s="22" t="s">
        <v>107</v>
      </c>
    </row>
    <row r="238" spans="1:6" ht="12.75">
      <c r="A238" s="12">
        <v>37028</v>
      </c>
      <c r="F238" s="22" t="s">
        <v>108</v>
      </c>
    </row>
    <row r="239" spans="1:6" ht="12.75">
      <c r="A239" s="12">
        <v>37028</v>
      </c>
      <c r="B239" s="11">
        <v>0.6764814814814816</v>
      </c>
      <c r="D239" t="s">
        <v>456</v>
      </c>
      <c r="F239" s="10" t="s">
        <v>104</v>
      </c>
    </row>
    <row r="240" spans="1:6" ht="12.75">
      <c r="A240" s="12">
        <v>37028</v>
      </c>
      <c r="F240" s="22" t="s">
        <v>107</v>
      </c>
    </row>
    <row r="241" spans="1:6" ht="12.75">
      <c r="A241" s="12">
        <v>37028</v>
      </c>
      <c r="F241" s="22" t="s">
        <v>108</v>
      </c>
    </row>
    <row r="242" spans="1:4" ht="12.75">
      <c r="A242" s="12">
        <v>37028</v>
      </c>
      <c r="B242" s="11">
        <v>0.6779861111111112</v>
      </c>
      <c r="D242" t="s">
        <v>109</v>
      </c>
    </row>
    <row r="243" ht="12.75">
      <c r="A243" s="12">
        <v>37028</v>
      </c>
    </row>
    <row r="244" spans="1:6" ht="12.75">
      <c r="A244" s="12">
        <v>37028</v>
      </c>
      <c r="C244" t="s">
        <v>432</v>
      </c>
      <c r="D244" t="s">
        <v>422</v>
      </c>
      <c r="F244" s="10" t="s">
        <v>110</v>
      </c>
    </row>
    <row r="245" ht="12.75">
      <c r="A245" s="12">
        <v>37028</v>
      </c>
    </row>
    <row r="246" spans="1:6" ht="12.75">
      <c r="A246" s="12">
        <v>37028</v>
      </c>
      <c r="D246" t="s">
        <v>439</v>
      </c>
      <c r="F246" s="10" t="s">
        <v>118</v>
      </c>
    </row>
    <row r="247" spans="1:6" ht="12.75">
      <c r="A247" s="12">
        <v>37028</v>
      </c>
      <c r="F247" s="10" t="s">
        <v>119</v>
      </c>
    </row>
    <row r="248" spans="1:6" ht="12.75">
      <c r="A248" s="12">
        <v>37028</v>
      </c>
      <c r="F248" s="10" t="s">
        <v>111</v>
      </c>
    </row>
    <row r="249" spans="1:6" ht="12.75">
      <c r="A249" s="12">
        <v>37028</v>
      </c>
      <c r="F249" s="10" t="s">
        <v>112</v>
      </c>
    </row>
    <row r="250" spans="1:6" ht="12.75">
      <c r="A250" s="12">
        <v>37028</v>
      </c>
      <c r="D250" t="s">
        <v>115</v>
      </c>
      <c r="F250" s="10" t="s">
        <v>116</v>
      </c>
    </row>
    <row r="251" ht="12.75">
      <c r="A251" s="12">
        <v>37028</v>
      </c>
    </row>
    <row r="252" spans="1:6" ht="25.5">
      <c r="A252" s="12">
        <v>37028</v>
      </c>
      <c r="B252" s="11">
        <v>0.6833333333333332</v>
      </c>
      <c r="C252" t="s">
        <v>435</v>
      </c>
      <c r="D252" t="s">
        <v>436</v>
      </c>
      <c r="E252" t="s">
        <v>437</v>
      </c>
      <c r="F252" s="10" t="s">
        <v>113</v>
      </c>
    </row>
    <row r="253" spans="1:6" ht="38.25">
      <c r="A253" s="12">
        <v>37028</v>
      </c>
      <c r="B253" s="11">
        <v>0.6833333333333332</v>
      </c>
      <c r="C253" t="s">
        <v>435</v>
      </c>
      <c r="D253" t="s">
        <v>436</v>
      </c>
      <c r="E253" t="s">
        <v>437</v>
      </c>
      <c r="F253" s="10" t="s">
        <v>114</v>
      </c>
    </row>
    <row r="254" ht="12.75">
      <c r="A254" s="12">
        <v>37028</v>
      </c>
    </row>
    <row r="255" spans="1:6" ht="12.75">
      <c r="A255" s="12">
        <v>37028</v>
      </c>
      <c r="B255" s="11">
        <v>0.700925925925926</v>
      </c>
      <c r="D255" t="s">
        <v>117</v>
      </c>
      <c r="F255" s="10" t="s">
        <v>121</v>
      </c>
    </row>
    <row r="256" spans="1:6" ht="12.75">
      <c r="A256" s="12">
        <v>37028</v>
      </c>
      <c r="F256" s="14" t="s">
        <v>128</v>
      </c>
    </row>
    <row r="257" spans="1:6" ht="12.75">
      <c r="A257" s="12">
        <v>37028</v>
      </c>
      <c r="F257" s="10" t="s">
        <v>120</v>
      </c>
    </row>
    <row r="258" spans="1:6" ht="12.75">
      <c r="A258" s="12">
        <v>37028</v>
      </c>
      <c r="F258" s="22" t="s">
        <v>122</v>
      </c>
    </row>
    <row r="259" spans="1:6" ht="12.75">
      <c r="A259" s="12">
        <v>37028</v>
      </c>
      <c r="F259" s="10" t="s">
        <v>125</v>
      </c>
    </row>
    <row r="260" spans="1:6" ht="12.75">
      <c r="A260" s="12">
        <v>37028</v>
      </c>
      <c r="F260" s="10" t="s">
        <v>123</v>
      </c>
    </row>
    <row r="261" spans="1:6" ht="12.75">
      <c r="A261" s="12">
        <v>37028</v>
      </c>
      <c r="F261" s="10" t="s">
        <v>124</v>
      </c>
    </row>
    <row r="262" spans="1:6" ht="12.75">
      <c r="A262" s="12">
        <v>37028</v>
      </c>
      <c r="B262" s="11">
        <v>0.7049074074074074</v>
      </c>
      <c r="D262" t="s">
        <v>456</v>
      </c>
      <c r="F262" s="10" t="s">
        <v>126</v>
      </c>
    </row>
    <row r="263" spans="1:6" ht="12.75">
      <c r="A263" s="12">
        <v>37028</v>
      </c>
      <c r="F263" s="10" t="s">
        <v>127</v>
      </c>
    </row>
    <row r="264" spans="1:6" ht="12.75">
      <c r="A264" s="12">
        <v>37028</v>
      </c>
      <c r="F264" s="10" t="s">
        <v>129</v>
      </c>
    </row>
    <row r="265" spans="1:6" ht="12.75">
      <c r="A265" s="12">
        <v>37028</v>
      </c>
      <c r="B265" s="11">
        <v>0.7067939814814815</v>
      </c>
      <c r="D265" t="s">
        <v>456</v>
      </c>
      <c r="F265" s="10" t="s">
        <v>126</v>
      </c>
    </row>
    <row r="266" spans="1:6" ht="12.75">
      <c r="A266" s="12">
        <v>37028</v>
      </c>
      <c r="F266" s="10" t="s">
        <v>129</v>
      </c>
    </row>
    <row r="267" spans="1:6" ht="12.75">
      <c r="A267" s="12">
        <v>37028</v>
      </c>
      <c r="B267" s="11">
        <v>0.7080671296296296</v>
      </c>
      <c r="D267" t="s">
        <v>456</v>
      </c>
      <c r="F267" s="10" t="s">
        <v>106</v>
      </c>
    </row>
    <row r="268" ht="12.75">
      <c r="A268" s="12">
        <v>37028</v>
      </c>
    </row>
    <row r="269" spans="1:6" ht="12.75">
      <c r="A269" s="12">
        <v>37028</v>
      </c>
      <c r="B269" s="11">
        <v>0.7138888888888889</v>
      </c>
      <c r="C269" t="s">
        <v>435</v>
      </c>
      <c r="D269" t="s">
        <v>436</v>
      </c>
      <c r="F269" s="10" t="s">
        <v>130</v>
      </c>
    </row>
    <row r="270" ht="12.75">
      <c r="A270" s="12">
        <v>37028</v>
      </c>
    </row>
    <row r="271" spans="1:6" ht="12.75">
      <c r="A271" s="12">
        <v>37028</v>
      </c>
      <c r="B271" s="11">
        <v>0.7151967592592593</v>
      </c>
      <c r="C271" t="s">
        <v>435</v>
      </c>
      <c r="D271" t="s">
        <v>456</v>
      </c>
      <c r="F271" s="10" t="s">
        <v>132</v>
      </c>
    </row>
    <row r="272" spans="1:6" ht="12.75">
      <c r="A272" s="12">
        <v>37028</v>
      </c>
      <c r="B272" s="11">
        <v>0.7166203703703703</v>
      </c>
      <c r="C272" t="s">
        <v>399</v>
      </c>
      <c r="D272" t="s">
        <v>456</v>
      </c>
      <c r="F272" s="10" t="s">
        <v>131</v>
      </c>
    </row>
    <row r="273" ht="12.75">
      <c r="A273" s="12">
        <v>37028</v>
      </c>
    </row>
    <row r="274" spans="1:6" ht="12.75">
      <c r="A274" s="12">
        <v>37028</v>
      </c>
      <c r="B274" s="11">
        <v>0.718125</v>
      </c>
      <c r="D274" t="s">
        <v>456</v>
      </c>
      <c r="F274" s="10" t="s">
        <v>133</v>
      </c>
    </row>
    <row r="275" spans="1:6" ht="12.75">
      <c r="A275" s="12">
        <v>37028</v>
      </c>
      <c r="B275" s="11">
        <v>0.7187615740740741</v>
      </c>
      <c r="D275" t="s">
        <v>456</v>
      </c>
      <c r="F275" s="10" t="s">
        <v>134</v>
      </c>
    </row>
    <row r="276" ht="12.75">
      <c r="A276" s="12">
        <v>37028</v>
      </c>
    </row>
    <row r="277" spans="1:6" ht="12.75">
      <c r="A277" s="12">
        <v>37028</v>
      </c>
      <c r="F277" s="10" t="s">
        <v>136</v>
      </c>
    </row>
    <row r="278" spans="1:6" ht="12.75">
      <c r="A278" s="12">
        <v>37028</v>
      </c>
      <c r="F278" s="10" t="s">
        <v>137</v>
      </c>
    </row>
    <row r="279" spans="1:6" ht="12.75">
      <c r="A279" s="12">
        <v>37028</v>
      </c>
      <c r="F279" s="10" t="s">
        <v>138</v>
      </c>
    </row>
    <row r="280" spans="1:6" ht="12.75">
      <c r="A280" s="12">
        <v>37028</v>
      </c>
      <c r="F280" s="10" t="s">
        <v>139</v>
      </c>
    </row>
    <row r="281" ht="12.75">
      <c r="A281" s="12">
        <v>37028</v>
      </c>
    </row>
    <row r="282" spans="1:6" ht="12.75">
      <c r="A282" s="12">
        <v>37028</v>
      </c>
      <c r="B282" s="11">
        <v>0.7203472222222222</v>
      </c>
      <c r="D282" t="s">
        <v>140</v>
      </c>
      <c r="F282" s="10" t="s">
        <v>135</v>
      </c>
    </row>
    <row r="283" ht="12.75">
      <c r="A283" s="12">
        <v>37028</v>
      </c>
    </row>
    <row r="284" spans="1:6" ht="12.75">
      <c r="A284" s="12">
        <v>37028</v>
      </c>
      <c r="F284" s="10" t="s">
        <v>136</v>
      </c>
    </row>
    <row r="285" spans="1:6" ht="12.75">
      <c r="A285" s="12">
        <v>37028</v>
      </c>
      <c r="F285" s="10" t="s">
        <v>137</v>
      </c>
    </row>
    <row r="286" spans="1:6" ht="12.75">
      <c r="A286" s="12">
        <v>37028</v>
      </c>
      <c r="F286" s="10" t="s">
        <v>138</v>
      </c>
    </row>
    <row r="287" spans="1:6" ht="12.75">
      <c r="A287" s="12">
        <v>37028</v>
      </c>
      <c r="F287" s="10" t="s">
        <v>139</v>
      </c>
    </row>
    <row r="288" ht="12.75">
      <c r="A288" s="12">
        <v>37028</v>
      </c>
    </row>
    <row r="289" spans="1:6" ht="12.75">
      <c r="A289" s="12">
        <v>37028</v>
      </c>
      <c r="B289" s="11">
        <v>0.7916666666666666</v>
      </c>
      <c r="C289" t="s">
        <v>441</v>
      </c>
      <c r="E289" t="s">
        <v>142</v>
      </c>
      <c r="F289" s="10" t="s">
        <v>143</v>
      </c>
    </row>
    <row r="290" spans="1:4" ht="12.75">
      <c r="A290" s="12">
        <v>37028</v>
      </c>
      <c r="B290" s="11">
        <v>0.8180555555555555</v>
      </c>
      <c r="C290" t="s">
        <v>441</v>
      </c>
      <c r="D290" t="s">
        <v>141</v>
      </c>
    </row>
    <row r="291" spans="1:6" ht="12.75">
      <c r="A291" s="12">
        <v>37028</v>
      </c>
      <c r="B291" s="11">
        <v>0.8204976851851852</v>
      </c>
      <c r="C291" t="s">
        <v>441</v>
      </c>
      <c r="D291" t="s">
        <v>144</v>
      </c>
      <c r="F291" s="10" t="s">
        <v>145</v>
      </c>
    </row>
    <row r="292" spans="1:6" ht="12.75">
      <c r="A292" s="12">
        <v>37028</v>
      </c>
      <c r="B292" s="11">
        <v>0.8215277777777777</v>
      </c>
      <c r="F292" s="10" t="s">
        <v>146</v>
      </c>
    </row>
    <row r="293" spans="1:6" ht="12.75">
      <c r="A293" s="12">
        <v>37028</v>
      </c>
      <c r="B293" s="11">
        <v>0.822511574074074</v>
      </c>
      <c r="D293" t="s">
        <v>147</v>
      </c>
      <c r="F293" s="10" t="s">
        <v>148</v>
      </c>
    </row>
    <row r="294" spans="1:6" ht="12.75">
      <c r="A294" s="12">
        <v>37028</v>
      </c>
      <c r="B294" s="11">
        <v>0.825</v>
      </c>
      <c r="C294" t="s">
        <v>441</v>
      </c>
      <c r="F294" s="10" t="s">
        <v>149</v>
      </c>
    </row>
    <row r="295" spans="1:6" ht="12.75">
      <c r="A295" s="12">
        <v>37028</v>
      </c>
      <c r="B295" s="11">
        <v>0.8256944444444444</v>
      </c>
      <c r="C295" t="s">
        <v>441</v>
      </c>
      <c r="F295" s="10" t="s">
        <v>150</v>
      </c>
    </row>
    <row r="296" spans="1:6" ht="12.75">
      <c r="A296" s="12">
        <v>37028</v>
      </c>
      <c r="B296" s="11">
        <v>0.8290162037037038</v>
      </c>
      <c r="C296" t="s">
        <v>441</v>
      </c>
      <c r="F296" s="10" t="s">
        <v>151</v>
      </c>
    </row>
    <row r="297" spans="1:4" ht="12.75">
      <c r="A297" s="12">
        <v>37028</v>
      </c>
      <c r="B297" s="11">
        <v>0.8291666666666666</v>
      </c>
      <c r="C297" t="s">
        <v>441</v>
      </c>
      <c r="D297" t="s">
        <v>152</v>
      </c>
    </row>
    <row r="298" spans="1:6" ht="12.75">
      <c r="A298" s="12">
        <v>37028</v>
      </c>
      <c r="B298" s="11">
        <v>0.8293981481481482</v>
      </c>
      <c r="C298" t="s">
        <v>441</v>
      </c>
      <c r="D298" t="s">
        <v>153</v>
      </c>
      <c r="F298" s="10" t="s">
        <v>154</v>
      </c>
    </row>
    <row r="299" spans="1:4" ht="12.75">
      <c r="A299" s="12">
        <v>37028</v>
      </c>
      <c r="B299" s="11">
        <v>0.8311921296296297</v>
      </c>
      <c r="C299" t="s">
        <v>441</v>
      </c>
      <c r="D299" t="s">
        <v>155</v>
      </c>
    </row>
    <row r="300" spans="1:6" ht="12.75">
      <c r="A300" s="12">
        <v>37028</v>
      </c>
      <c r="C300" t="s">
        <v>441</v>
      </c>
      <c r="F300" s="10" t="s">
        <v>156</v>
      </c>
    </row>
    <row r="301" spans="1:6" ht="12.75">
      <c r="A301" s="12">
        <v>37028</v>
      </c>
      <c r="B301" s="11">
        <v>0.8377893518518519</v>
      </c>
      <c r="C301" t="s">
        <v>441</v>
      </c>
      <c r="D301" t="s">
        <v>157</v>
      </c>
      <c r="F301" s="10" t="s">
        <v>158</v>
      </c>
    </row>
    <row r="302" spans="1:6" ht="12.75">
      <c r="A302" s="12">
        <v>37028</v>
      </c>
      <c r="F302" s="10" t="s">
        <v>160</v>
      </c>
    </row>
    <row r="303" spans="1:4" ht="12.75">
      <c r="A303" s="12">
        <v>37028</v>
      </c>
      <c r="B303" s="11">
        <v>0.8431134259259259</v>
      </c>
      <c r="D303" t="s">
        <v>159</v>
      </c>
    </row>
    <row r="304" spans="1:4" ht="12.75">
      <c r="A304" s="12">
        <v>37028</v>
      </c>
      <c r="B304" s="11">
        <v>0.8439236111111111</v>
      </c>
      <c r="C304" t="s">
        <v>441</v>
      </c>
      <c r="D304" t="s">
        <v>161</v>
      </c>
    </row>
    <row r="305" spans="1:6" ht="12.75">
      <c r="A305" s="12">
        <v>37028</v>
      </c>
      <c r="B305" s="11">
        <v>0.8458333333333333</v>
      </c>
      <c r="F305" s="10" t="s">
        <v>162</v>
      </c>
    </row>
    <row r="306" spans="1:6" ht="12.75">
      <c r="A306" s="12">
        <v>37028</v>
      </c>
      <c r="B306" s="11">
        <v>0.8576388888888888</v>
      </c>
      <c r="C306" t="s">
        <v>441</v>
      </c>
      <c r="F306" s="10" t="s">
        <v>163</v>
      </c>
    </row>
    <row r="307" spans="1:6" ht="12.75">
      <c r="A307" s="12">
        <v>37028</v>
      </c>
      <c r="B307" s="11">
        <v>0.8680555555555555</v>
      </c>
      <c r="F307" s="10" t="s">
        <v>164</v>
      </c>
    </row>
    <row r="308" spans="1:6" ht="12.75">
      <c r="A308" s="12"/>
      <c r="F308" s="10" t="s">
        <v>166</v>
      </c>
    </row>
    <row r="309" spans="1:6" ht="12.75">
      <c r="A309" s="12">
        <v>37028</v>
      </c>
      <c r="B309" s="11">
        <v>0.8784722222222222</v>
      </c>
      <c r="F309" s="10" t="s">
        <v>165</v>
      </c>
    </row>
    <row r="310" spans="1:6" ht="12.75">
      <c r="A310" s="12">
        <v>37028</v>
      </c>
      <c r="B310" s="11">
        <v>0.8854166666666666</v>
      </c>
      <c r="F310" s="10" t="s">
        <v>167</v>
      </c>
    </row>
    <row r="311" spans="1:6" ht="12.75">
      <c r="A311" s="12">
        <v>37028</v>
      </c>
      <c r="B311" s="11">
        <v>0.8958333333333334</v>
      </c>
      <c r="F311" s="10" t="s">
        <v>168</v>
      </c>
    </row>
    <row r="312" spans="1:6" ht="12.75">
      <c r="A312" s="12">
        <v>37028</v>
      </c>
      <c r="B312" s="11">
        <v>0.9027777777777778</v>
      </c>
      <c r="F312" s="10" t="s">
        <v>169</v>
      </c>
    </row>
    <row r="313" spans="1:6" ht="12.75">
      <c r="A313" s="12">
        <v>37028</v>
      </c>
      <c r="B313" s="11">
        <v>0.9215277777777778</v>
      </c>
      <c r="F313" s="10" t="s">
        <v>170</v>
      </c>
    </row>
    <row r="314" spans="1:4" ht="12.75">
      <c r="A314" s="12">
        <v>37028</v>
      </c>
      <c r="B314" s="11">
        <v>0.9246180555555555</v>
      </c>
      <c r="D314" t="s">
        <v>171</v>
      </c>
    </row>
    <row r="315" spans="1:6" ht="12.75">
      <c r="A315" s="12">
        <v>37028</v>
      </c>
      <c r="B315" s="11">
        <v>0.9248842592592593</v>
      </c>
      <c r="D315" t="s">
        <v>172</v>
      </c>
      <c r="F315" s="10" t="s">
        <v>174</v>
      </c>
    </row>
    <row r="316" spans="1:6" ht="12.75">
      <c r="A316" s="12">
        <v>37028</v>
      </c>
      <c r="B316" s="11">
        <v>0.9269675925925926</v>
      </c>
      <c r="D316" t="s">
        <v>173</v>
      </c>
      <c r="F316" s="10" t="s">
        <v>175</v>
      </c>
    </row>
    <row r="317" ht="12.75">
      <c r="F317" s="10" t="s">
        <v>176</v>
      </c>
    </row>
    <row r="318" ht="12.75">
      <c r="F318" s="10" t="s">
        <v>177</v>
      </c>
    </row>
    <row r="319" ht="12.75">
      <c r="F319" s="10" t="s">
        <v>178</v>
      </c>
    </row>
    <row r="320" ht="12.75">
      <c r="F320" s="10" t="s">
        <v>179</v>
      </c>
    </row>
    <row r="321" spans="1:4" ht="12.75">
      <c r="A321" s="12">
        <v>37028</v>
      </c>
      <c r="B321" s="11">
        <v>0.930787037037037</v>
      </c>
      <c r="D321" t="s">
        <v>180</v>
      </c>
    </row>
    <row r="322" ht="12.75">
      <c r="F322" s="10" t="s">
        <v>181</v>
      </c>
    </row>
    <row r="323" spans="1:6" ht="12.75">
      <c r="A323" s="12">
        <v>37028</v>
      </c>
      <c r="B323" s="11">
        <v>0.9317824074074075</v>
      </c>
      <c r="D323" t="s">
        <v>456</v>
      </c>
      <c r="F323" s="10" t="s">
        <v>182</v>
      </c>
    </row>
    <row r="324" ht="12.75">
      <c r="F324" s="10" t="s">
        <v>183</v>
      </c>
    </row>
    <row r="325" spans="1:6" ht="12.75">
      <c r="A325" s="12">
        <v>37028</v>
      </c>
      <c r="B325" s="11">
        <v>0.938576388888889</v>
      </c>
      <c r="D325" t="s">
        <v>456</v>
      </c>
      <c r="F325" s="10" t="s">
        <v>184</v>
      </c>
    </row>
    <row r="326" spans="1:6" ht="12.75">
      <c r="A326" s="12">
        <v>37028</v>
      </c>
      <c r="B326" s="11">
        <v>0.9434837962962962</v>
      </c>
      <c r="D326" t="s">
        <v>456</v>
      </c>
      <c r="F326" s="10" t="s">
        <v>411</v>
      </c>
    </row>
    <row r="327" spans="1:6" ht="12.75">
      <c r="A327" s="12">
        <v>37028</v>
      </c>
      <c r="B327" s="11">
        <v>0.9447337962962963</v>
      </c>
      <c r="D327" t="s">
        <v>185</v>
      </c>
      <c r="F327" s="10" t="s">
        <v>186</v>
      </c>
    </row>
    <row r="328" spans="1:4" ht="12.75">
      <c r="A328" s="12">
        <v>37028</v>
      </c>
      <c r="B328" s="11">
        <v>0.9454282407407407</v>
      </c>
      <c r="D328" t="s">
        <v>187</v>
      </c>
    </row>
    <row r="329" spans="1:6" ht="12.75">
      <c r="A329" s="12">
        <v>37028</v>
      </c>
      <c r="B329" s="11">
        <v>0.9466319444444444</v>
      </c>
      <c r="D329" t="s">
        <v>456</v>
      </c>
      <c r="F329" s="10" t="s">
        <v>421</v>
      </c>
    </row>
    <row r="330" spans="2:6" ht="12.75">
      <c r="B330" s="11">
        <v>0.9472222222222223</v>
      </c>
      <c r="D330" s="26" t="s">
        <v>278</v>
      </c>
      <c r="F330" s="10" t="s">
        <v>278</v>
      </c>
    </row>
    <row r="331" ht="25.5">
      <c r="F331" s="10" t="s">
        <v>188</v>
      </c>
    </row>
    <row r="332" spans="1:4" ht="12.75">
      <c r="A332" s="12">
        <v>37028</v>
      </c>
      <c r="B332" s="11">
        <v>0.9480324074074074</v>
      </c>
      <c r="D332" t="s">
        <v>189</v>
      </c>
    </row>
    <row r="333" ht="12.75">
      <c r="F333" s="10" t="s">
        <v>191</v>
      </c>
    </row>
    <row r="334" spans="1:4" ht="12.75">
      <c r="A334" s="12">
        <v>37028</v>
      </c>
      <c r="B334" s="11">
        <v>0.9508101851851851</v>
      </c>
      <c r="D334" t="s">
        <v>190</v>
      </c>
    </row>
    <row r="335" spans="2:6" ht="12.75">
      <c r="B335" s="11">
        <v>0.9513888888888888</v>
      </c>
      <c r="D335" s="26" t="s">
        <v>278</v>
      </c>
      <c r="F335" s="10" t="s">
        <v>278</v>
      </c>
    </row>
    <row r="336" spans="1:4" ht="12.75">
      <c r="A336" s="12">
        <v>37028</v>
      </c>
      <c r="B336" s="11">
        <v>0.9538773148148149</v>
      </c>
      <c r="D336" t="s">
        <v>192</v>
      </c>
    </row>
    <row r="337" spans="1:4" ht="12.75">
      <c r="A337" s="12">
        <v>37028</v>
      </c>
      <c r="B337" s="11">
        <v>0.9540509259259259</v>
      </c>
      <c r="D337" t="s">
        <v>195</v>
      </c>
    </row>
    <row r="338" spans="1:6" ht="12.75">
      <c r="A338" s="12">
        <v>37028</v>
      </c>
      <c r="B338" s="11">
        <v>0.9555555555555556</v>
      </c>
      <c r="F338" s="10" t="s">
        <v>193</v>
      </c>
    </row>
    <row r="339" spans="1:6" ht="12.75">
      <c r="A339" s="12">
        <v>37028</v>
      </c>
      <c r="B339" s="11">
        <v>0.9565277777777778</v>
      </c>
      <c r="D339" t="s">
        <v>456</v>
      </c>
      <c r="F339" s="10" t="s">
        <v>421</v>
      </c>
    </row>
    <row r="340" spans="1:6" ht="12.75">
      <c r="A340" s="12">
        <v>37028</v>
      </c>
      <c r="B340" s="11">
        <v>0.9576388888888889</v>
      </c>
      <c r="D340" s="26" t="s">
        <v>278</v>
      </c>
      <c r="F340" s="10" t="s">
        <v>278</v>
      </c>
    </row>
    <row r="341" spans="1:4" ht="12.75">
      <c r="A341" s="12">
        <v>37028</v>
      </c>
      <c r="B341" s="11">
        <v>0.9590625</v>
      </c>
      <c r="D341" t="s">
        <v>194</v>
      </c>
    </row>
    <row r="342" spans="1:6" ht="25.5">
      <c r="A342" s="12">
        <v>37028</v>
      </c>
      <c r="B342" s="11">
        <v>0.9604166666666667</v>
      </c>
      <c r="F342" s="10" t="s">
        <v>196</v>
      </c>
    </row>
    <row r="343" ht="25.5">
      <c r="F343" s="10" t="s">
        <v>197</v>
      </c>
    </row>
    <row r="344" spans="1:4" ht="12.75">
      <c r="A344" s="12">
        <v>37028</v>
      </c>
      <c r="B344" s="11">
        <v>0.9678240740740741</v>
      </c>
      <c r="D344" t="s">
        <v>198</v>
      </c>
    </row>
    <row r="345" spans="1:6" ht="12.75">
      <c r="A345" s="12">
        <v>37028</v>
      </c>
      <c r="B345" s="11">
        <v>0.9701851851851852</v>
      </c>
      <c r="D345" t="s">
        <v>456</v>
      </c>
      <c r="F345" s="10" t="s">
        <v>421</v>
      </c>
    </row>
    <row r="346" spans="1:6" ht="12.75">
      <c r="A346" s="12">
        <v>37028</v>
      </c>
      <c r="B346" s="11">
        <v>0.9707060185185186</v>
      </c>
      <c r="D346" t="s">
        <v>456</v>
      </c>
      <c r="F346" s="10" t="s">
        <v>411</v>
      </c>
    </row>
    <row r="347" spans="1:6" ht="12.75">
      <c r="A347" s="12">
        <v>37028</v>
      </c>
      <c r="B347" s="11">
        <v>0.9756944444444445</v>
      </c>
      <c r="F347" s="10" t="s">
        <v>199</v>
      </c>
    </row>
    <row r="348" spans="1:6" ht="12.75">
      <c r="A348" s="12">
        <v>37028</v>
      </c>
      <c r="B348" s="11">
        <v>0.9807407407407407</v>
      </c>
      <c r="F348" s="10" t="s">
        <v>200</v>
      </c>
    </row>
    <row r="349" spans="1:6" ht="12.75">
      <c r="A349" s="12">
        <v>37028</v>
      </c>
      <c r="B349" s="11">
        <v>0.9831944444444445</v>
      </c>
      <c r="D349" t="s">
        <v>456</v>
      </c>
      <c r="F349" s="10" t="s">
        <v>421</v>
      </c>
    </row>
    <row r="350" spans="1:6" ht="12.75">
      <c r="A350" s="12">
        <v>37028</v>
      </c>
      <c r="B350" s="11">
        <v>0.9911226851851852</v>
      </c>
      <c r="F350" s="10" t="s">
        <v>411</v>
      </c>
    </row>
    <row r="351" spans="1:4" ht="12.75">
      <c r="A351" s="12">
        <v>37028</v>
      </c>
      <c r="B351" s="11">
        <v>0.9916666666666667</v>
      </c>
      <c r="D351" t="s">
        <v>201</v>
      </c>
    </row>
    <row r="352" spans="1:6" ht="12.75">
      <c r="A352" s="12"/>
      <c r="F352" s="10" t="s">
        <v>203</v>
      </c>
    </row>
    <row r="353" spans="1:4" ht="12.75">
      <c r="A353" s="12">
        <v>37028</v>
      </c>
      <c r="B353" s="11">
        <v>0.9920717592592593</v>
      </c>
      <c r="D353" t="s">
        <v>202</v>
      </c>
    </row>
    <row r="354" spans="1:6" ht="12.75">
      <c r="A354" s="12">
        <v>37028</v>
      </c>
      <c r="B354" s="11">
        <v>0.9946296296296296</v>
      </c>
      <c r="D354" t="s">
        <v>456</v>
      </c>
      <c r="F354" s="10" t="s">
        <v>421</v>
      </c>
    </row>
    <row r="355" spans="1:6" ht="12.75">
      <c r="A355" s="12">
        <v>37028</v>
      </c>
      <c r="B355" s="11">
        <v>0.9976504629629629</v>
      </c>
      <c r="C355" t="s">
        <v>441</v>
      </c>
      <c r="D355" t="s">
        <v>456</v>
      </c>
      <c r="F355" s="10" t="s">
        <v>457</v>
      </c>
    </row>
    <row r="356" ht="12.75">
      <c r="A356" s="12"/>
    </row>
    <row r="357" ht="12.75">
      <c r="A357" s="12" t="s">
        <v>438</v>
      </c>
    </row>
    <row r="358" spans="1:6" ht="12.75">
      <c r="A358" s="12">
        <v>37029</v>
      </c>
      <c r="B358" s="11">
        <v>0.004166666666666667</v>
      </c>
      <c r="F358" s="10" t="s">
        <v>411</v>
      </c>
    </row>
    <row r="359" spans="1:4" ht="12.75">
      <c r="A359" s="12">
        <v>37029</v>
      </c>
      <c r="B359" s="11">
        <v>0.0050347222222222225</v>
      </c>
      <c r="D359" t="s">
        <v>204</v>
      </c>
    </row>
    <row r="360" spans="1:6" ht="12.75">
      <c r="A360" s="12">
        <v>37029</v>
      </c>
      <c r="B360" s="11">
        <v>0.006944444444444444</v>
      </c>
      <c r="F360" s="10" t="s">
        <v>205</v>
      </c>
    </row>
    <row r="361" ht="12.75">
      <c r="A361" s="12">
        <v>37029</v>
      </c>
    </row>
    <row r="362" spans="1:6" ht="12.75">
      <c r="A362" s="12">
        <v>37029</v>
      </c>
      <c r="B362" s="11">
        <v>0.3888888888888889</v>
      </c>
      <c r="C362" t="s">
        <v>435</v>
      </c>
      <c r="D362" t="s">
        <v>208</v>
      </c>
      <c r="E362" t="s">
        <v>209</v>
      </c>
      <c r="F362" s="10" t="s">
        <v>210</v>
      </c>
    </row>
    <row r="363" ht="12.75">
      <c r="A363" s="12">
        <v>37029</v>
      </c>
    </row>
    <row r="364" spans="1:6" ht="12.75">
      <c r="A364" s="12">
        <v>37029</v>
      </c>
      <c r="B364" s="11">
        <v>0.3902777777777778</v>
      </c>
      <c r="F364" s="10" t="s">
        <v>206</v>
      </c>
    </row>
    <row r="365" ht="12.75">
      <c r="A365" s="12">
        <v>37029</v>
      </c>
    </row>
    <row r="366" spans="1:4" ht="12.75">
      <c r="A366" s="12">
        <v>37029</v>
      </c>
      <c r="B366" s="11">
        <v>0.3913773148148148</v>
      </c>
      <c r="C366" t="s">
        <v>207</v>
      </c>
      <c r="D366" t="s">
        <v>204</v>
      </c>
    </row>
    <row r="367" ht="12.75">
      <c r="A367" s="12">
        <v>37029</v>
      </c>
    </row>
    <row r="368" spans="1:6" ht="38.25">
      <c r="A368" s="12">
        <v>37029</v>
      </c>
      <c r="B368" s="11">
        <v>0.3923611111111111</v>
      </c>
      <c r="C368" t="s">
        <v>435</v>
      </c>
      <c r="D368" t="s">
        <v>436</v>
      </c>
      <c r="E368" t="s">
        <v>437</v>
      </c>
      <c r="F368" s="10" t="s">
        <v>211</v>
      </c>
    </row>
    <row r="369" spans="1:6" ht="25.5">
      <c r="A369" s="12">
        <v>37029</v>
      </c>
      <c r="B369" s="11">
        <v>0.3923611111111111</v>
      </c>
      <c r="C369" t="s">
        <v>435</v>
      </c>
      <c r="D369" t="s">
        <v>436</v>
      </c>
      <c r="E369" t="s">
        <v>437</v>
      </c>
      <c r="F369" s="10" t="s">
        <v>212</v>
      </c>
    </row>
    <row r="370" spans="1:6" ht="12.75">
      <c r="A370" s="12">
        <v>37029</v>
      </c>
      <c r="B370" s="11">
        <v>0.4173611111111111</v>
      </c>
      <c r="C370" t="s">
        <v>299</v>
      </c>
      <c r="F370" s="10" t="s">
        <v>213</v>
      </c>
    </row>
    <row r="371" spans="1:4" ht="12.75">
      <c r="A371" s="12">
        <v>37029</v>
      </c>
      <c r="B371" s="11">
        <v>0.425</v>
      </c>
      <c r="C371" t="s">
        <v>299</v>
      </c>
      <c r="D371" t="s">
        <v>214</v>
      </c>
    </row>
    <row r="372" spans="1:6" ht="12.75">
      <c r="A372" s="12">
        <v>37029</v>
      </c>
      <c r="B372" s="11">
        <v>0.42778935185185185</v>
      </c>
      <c r="C372" t="s">
        <v>435</v>
      </c>
      <c r="D372" t="s">
        <v>456</v>
      </c>
      <c r="F372" s="10" t="s">
        <v>215</v>
      </c>
    </row>
    <row r="373" spans="1:6" ht="12.75">
      <c r="A373" s="12">
        <v>37029</v>
      </c>
      <c r="B373" s="11">
        <v>0.4306481481481481</v>
      </c>
      <c r="C373" t="s">
        <v>435</v>
      </c>
      <c r="D373" t="s">
        <v>456</v>
      </c>
      <c r="F373" s="10" t="s">
        <v>217</v>
      </c>
    </row>
    <row r="374" spans="1:6" ht="12.75">
      <c r="A374" s="12">
        <v>37029</v>
      </c>
      <c r="B374" s="11">
        <v>0.4309027777777778</v>
      </c>
      <c r="D374" s="26" t="s">
        <v>278</v>
      </c>
      <c r="F374" s="10" t="s">
        <v>216</v>
      </c>
    </row>
    <row r="375" spans="1:6" ht="12.75">
      <c r="A375" s="12">
        <v>37029</v>
      </c>
      <c r="B375" s="11">
        <v>0.4309027777777778</v>
      </c>
      <c r="F375" s="10" t="s">
        <v>218</v>
      </c>
    </row>
    <row r="376" spans="1:4" ht="12.75">
      <c r="A376" s="12">
        <v>37029</v>
      </c>
      <c r="B376" s="11">
        <v>0.43329861111111106</v>
      </c>
      <c r="D376" t="s">
        <v>220</v>
      </c>
    </row>
    <row r="377" ht="12.75">
      <c r="A377" s="12">
        <v>37029</v>
      </c>
    </row>
    <row r="378" spans="1:6" ht="25.5">
      <c r="A378" s="12">
        <v>37029</v>
      </c>
      <c r="B378" s="11">
        <v>0.44131944444444443</v>
      </c>
      <c r="C378" t="s">
        <v>399</v>
      </c>
      <c r="D378" t="s">
        <v>219</v>
      </c>
      <c r="F378" s="10" t="s">
        <v>221</v>
      </c>
    </row>
    <row r="379" spans="1:6" ht="12.75">
      <c r="A379" s="12">
        <v>37029</v>
      </c>
      <c r="B379" s="11">
        <v>0.44236111111111115</v>
      </c>
      <c r="C379" t="s">
        <v>399</v>
      </c>
      <c r="D379" t="s">
        <v>456</v>
      </c>
      <c r="F379" s="10" t="s">
        <v>223</v>
      </c>
    </row>
    <row r="380" spans="1:6" ht="12.75">
      <c r="A380" s="12">
        <v>37029</v>
      </c>
      <c r="B380" s="11">
        <v>0.44307870370370367</v>
      </c>
      <c r="C380" t="s">
        <v>399</v>
      </c>
      <c r="D380" t="s">
        <v>456</v>
      </c>
      <c r="F380" s="10" t="s">
        <v>222</v>
      </c>
    </row>
    <row r="381" spans="1:4" ht="12.75">
      <c r="A381" s="12">
        <v>37029</v>
      </c>
      <c r="B381" s="11">
        <v>0.44375</v>
      </c>
      <c r="C381" t="s">
        <v>399</v>
      </c>
      <c r="D381" s="26" t="s">
        <v>278</v>
      </c>
    </row>
    <row r="382" spans="1:4" ht="12.75">
      <c r="A382" s="12">
        <v>37029</v>
      </c>
      <c r="B382" s="11">
        <v>0.4457291666666667</v>
      </c>
      <c r="C382" t="s">
        <v>399</v>
      </c>
      <c r="D382" t="s">
        <v>224</v>
      </c>
    </row>
    <row r="383" spans="1:4" ht="12.75">
      <c r="A383" s="12">
        <v>37029</v>
      </c>
      <c r="B383" s="11">
        <v>0.4459722222222222</v>
      </c>
      <c r="C383" t="s">
        <v>399</v>
      </c>
      <c r="D383" t="s">
        <v>225</v>
      </c>
    </row>
    <row r="384" spans="1:4" ht="12.75">
      <c r="A384" s="12">
        <v>37029</v>
      </c>
      <c r="B384" s="11">
        <v>0.45005787037037037</v>
      </c>
      <c r="C384" t="s">
        <v>399</v>
      </c>
      <c r="D384" t="s">
        <v>226</v>
      </c>
    </row>
    <row r="385" spans="1:6" ht="12.75">
      <c r="A385" s="12">
        <v>37029</v>
      </c>
      <c r="B385" s="11">
        <v>0.4505787037037037</v>
      </c>
      <c r="C385" t="s">
        <v>399</v>
      </c>
      <c r="F385" s="10" t="s">
        <v>227</v>
      </c>
    </row>
    <row r="386" spans="1:4" ht="12.75">
      <c r="A386" s="12">
        <v>37029</v>
      </c>
      <c r="B386" s="11">
        <v>0.4508101851851852</v>
      </c>
      <c r="C386" t="s">
        <v>399</v>
      </c>
      <c r="D386" t="s">
        <v>228</v>
      </c>
    </row>
    <row r="387" spans="1:4" ht="12.75">
      <c r="A387" s="12">
        <v>37029</v>
      </c>
      <c r="B387" s="11">
        <v>0.4525578703703704</v>
      </c>
      <c r="D387" s="26" t="s">
        <v>278</v>
      </c>
    </row>
    <row r="388" spans="1:4" ht="12.75">
      <c r="A388" s="12">
        <v>37029</v>
      </c>
      <c r="B388" s="11">
        <v>0.4571759259259259</v>
      </c>
      <c r="D388" t="s">
        <v>229</v>
      </c>
    </row>
    <row r="389" spans="1:4" ht="12.75">
      <c r="A389" s="12">
        <v>37029</v>
      </c>
      <c r="B389" s="11">
        <v>0.46238425925925924</v>
      </c>
      <c r="D389" t="s">
        <v>230</v>
      </c>
    </row>
    <row r="390" spans="1:6" ht="12.75">
      <c r="A390" s="12">
        <v>37029</v>
      </c>
      <c r="B390" s="11">
        <v>0.47430555555555554</v>
      </c>
      <c r="C390" t="s">
        <v>234</v>
      </c>
      <c r="F390" s="10" t="s">
        <v>231</v>
      </c>
    </row>
    <row r="391" spans="1:6" ht="12.75">
      <c r="A391" s="12">
        <v>37029</v>
      </c>
      <c r="B391" s="11">
        <v>0.4763888888888889</v>
      </c>
      <c r="C391" t="s">
        <v>234</v>
      </c>
      <c r="F391" s="10" t="s">
        <v>232</v>
      </c>
    </row>
    <row r="392" spans="1:6" ht="12.75">
      <c r="A392" s="12">
        <v>37029</v>
      </c>
      <c r="B392" s="11">
        <v>0.4777777777777778</v>
      </c>
      <c r="C392" t="s">
        <v>234</v>
      </c>
      <c r="F392" s="10" t="s">
        <v>233</v>
      </c>
    </row>
    <row r="393" spans="1:4" ht="12.75">
      <c r="A393" s="12">
        <v>37029</v>
      </c>
      <c r="C393" t="s">
        <v>234</v>
      </c>
      <c r="D393" s="26" t="s">
        <v>278</v>
      </c>
    </row>
    <row r="394" spans="1:6" ht="38.25">
      <c r="A394" s="12">
        <v>37029</v>
      </c>
      <c r="F394" s="10" t="s">
        <v>237</v>
      </c>
    </row>
    <row r="395" spans="1:4" ht="12.75">
      <c r="A395" s="12">
        <v>37029</v>
      </c>
      <c r="B395" s="11">
        <v>0.4928472222222222</v>
      </c>
      <c r="C395" t="s">
        <v>399</v>
      </c>
      <c r="D395" t="s">
        <v>235</v>
      </c>
    </row>
    <row r="396" spans="1:3" ht="12.75">
      <c r="A396" s="12">
        <v>37029</v>
      </c>
      <c r="C396" t="s">
        <v>276</v>
      </c>
    </row>
    <row r="397" spans="1:6" ht="15.75">
      <c r="A397" s="12">
        <v>37029</v>
      </c>
      <c r="B397" s="11">
        <v>0.5493055555555556</v>
      </c>
      <c r="F397" s="28" t="s">
        <v>241</v>
      </c>
    </row>
    <row r="398" spans="1:6" ht="15.75">
      <c r="A398" s="12">
        <v>37029</v>
      </c>
      <c r="F398" s="29" t="s">
        <v>236</v>
      </c>
    </row>
    <row r="399" spans="1:6" ht="12.75">
      <c r="A399" s="12">
        <v>37029</v>
      </c>
      <c r="B399" s="11">
        <v>0.5923611111111111</v>
      </c>
      <c r="F399" s="10" t="s">
        <v>238</v>
      </c>
    </row>
    <row r="400" spans="1:4" ht="12.75">
      <c r="A400" s="12">
        <v>37029</v>
      </c>
      <c r="B400" s="11">
        <v>0.6125</v>
      </c>
      <c r="D400" t="s">
        <v>239</v>
      </c>
    </row>
    <row r="401" spans="1:6" ht="12.75">
      <c r="A401" s="12">
        <v>37029</v>
      </c>
      <c r="F401" s="10" t="s">
        <v>240</v>
      </c>
    </row>
    <row r="402" spans="1:6" ht="12.75">
      <c r="A402" s="12">
        <v>37029</v>
      </c>
      <c r="F402" s="10" t="s">
        <v>244</v>
      </c>
    </row>
    <row r="403" spans="1:6" ht="12.75">
      <c r="A403" s="12">
        <v>37029</v>
      </c>
      <c r="F403" s="10" t="s">
        <v>242</v>
      </c>
    </row>
    <row r="404" spans="1:6" ht="12.75">
      <c r="A404" s="12">
        <v>37029</v>
      </c>
      <c r="B404" s="11">
        <v>0.6215277777777778</v>
      </c>
      <c r="D404" s="26" t="s">
        <v>278</v>
      </c>
      <c r="F404" s="10" t="s">
        <v>243</v>
      </c>
    </row>
    <row r="405" spans="1:6" ht="12.75">
      <c r="A405" s="12">
        <v>37029</v>
      </c>
      <c r="B405" s="11">
        <v>0.6216435185185185</v>
      </c>
      <c r="D405" s="26" t="s">
        <v>278</v>
      </c>
      <c r="F405" s="10" t="s">
        <v>243</v>
      </c>
    </row>
    <row r="406" spans="1:6" ht="12.75">
      <c r="A406" s="12">
        <v>37029</v>
      </c>
      <c r="F406" s="10" t="s">
        <v>247</v>
      </c>
    </row>
    <row r="407" spans="1:6" ht="12.75">
      <c r="A407" s="12">
        <v>37029</v>
      </c>
      <c r="B407" s="11">
        <v>0.6236111111111111</v>
      </c>
      <c r="D407" s="26" t="s">
        <v>278</v>
      </c>
      <c r="F407" s="10" t="s">
        <v>245</v>
      </c>
    </row>
    <row r="408" spans="1:6" ht="12.75">
      <c r="A408" s="12">
        <v>37029</v>
      </c>
      <c r="B408" s="11">
        <v>0.6248263888888889</v>
      </c>
      <c r="F408" s="10" t="s">
        <v>246</v>
      </c>
    </row>
    <row r="409" spans="1:6" ht="12.75">
      <c r="A409" s="12">
        <v>37029</v>
      </c>
      <c r="B409" s="15">
        <v>0.6255787037037037</v>
      </c>
      <c r="C409" s="16"/>
      <c r="D409" s="16" t="s">
        <v>248</v>
      </c>
      <c r="E409" s="16"/>
      <c r="F409" s="17"/>
    </row>
    <row r="410" spans="1:6" ht="12.75">
      <c r="A410" s="12">
        <v>37029</v>
      </c>
      <c r="B410" s="11">
        <v>0.6259837962962963</v>
      </c>
      <c r="D410" t="s">
        <v>249</v>
      </c>
      <c r="F410" s="23" t="s">
        <v>250</v>
      </c>
    </row>
    <row r="411" spans="1:6" ht="12.75">
      <c r="A411" s="12">
        <v>37029</v>
      </c>
      <c r="D411" s="26" t="s">
        <v>278</v>
      </c>
      <c r="F411" s="23"/>
    </row>
    <row r="412" spans="1:4" ht="12.75">
      <c r="A412" s="12">
        <v>37029</v>
      </c>
      <c r="B412" s="11">
        <v>0.6278935185185185</v>
      </c>
      <c r="D412" t="s">
        <v>251</v>
      </c>
    </row>
    <row r="413" spans="1:4" ht="12.75">
      <c r="A413" s="12">
        <v>37029</v>
      </c>
      <c r="B413" s="11">
        <v>0.6281828703703703</v>
      </c>
      <c r="D413" t="s">
        <v>252</v>
      </c>
    </row>
    <row r="414" spans="1:6" ht="12.75">
      <c r="A414" s="12">
        <v>37029</v>
      </c>
      <c r="B414" s="11">
        <v>0.6291666666666667</v>
      </c>
      <c r="D414" t="s">
        <v>278</v>
      </c>
      <c r="F414" s="10" t="s">
        <v>300</v>
      </c>
    </row>
    <row r="415" spans="1:6" ht="12.75">
      <c r="A415" s="12">
        <v>37029</v>
      </c>
      <c r="B415" s="11">
        <v>0.6293981481481482</v>
      </c>
      <c r="F415" s="10" t="s">
        <v>253</v>
      </c>
    </row>
    <row r="416" spans="1:4" ht="12.75">
      <c r="A416" s="12">
        <v>37029</v>
      </c>
      <c r="B416" s="11">
        <v>0.6384027777777778</v>
      </c>
      <c r="D416" t="s">
        <v>254</v>
      </c>
    </row>
    <row r="417" spans="1:6" ht="12.75">
      <c r="A417" s="12">
        <v>37029</v>
      </c>
      <c r="B417" s="11">
        <v>0.639375</v>
      </c>
      <c r="D417" t="s">
        <v>255</v>
      </c>
      <c r="F417" s="10" t="s">
        <v>256</v>
      </c>
    </row>
    <row r="418" spans="1:4" ht="12.75">
      <c r="A418" s="12">
        <v>37029</v>
      </c>
      <c r="B418" s="11">
        <v>0.6409953703703704</v>
      </c>
      <c r="D418" t="s">
        <v>259</v>
      </c>
    </row>
    <row r="419" spans="1:6" ht="12.75">
      <c r="A419" s="12">
        <v>37029</v>
      </c>
      <c r="B419" s="11">
        <v>0.6527777777777778</v>
      </c>
      <c r="F419" s="10" t="s">
        <v>257</v>
      </c>
    </row>
    <row r="420" spans="1:4" ht="12.75">
      <c r="A420" s="12">
        <v>37029</v>
      </c>
      <c r="B420" s="11">
        <v>0.6539930555555555</v>
      </c>
      <c r="D420" t="s">
        <v>258</v>
      </c>
    </row>
    <row r="421" spans="1:4" ht="12.75">
      <c r="A421" s="12">
        <v>37029</v>
      </c>
      <c r="B421" s="11">
        <v>0.6555555555555556</v>
      </c>
      <c r="D421" s="26" t="s">
        <v>278</v>
      </c>
    </row>
    <row r="422" spans="1:4" ht="12.75">
      <c r="A422" s="12">
        <v>37029</v>
      </c>
      <c r="B422" s="11">
        <v>0.6564236111111111</v>
      </c>
      <c r="D422" t="s">
        <v>260</v>
      </c>
    </row>
    <row r="423" spans="1:6" ht="12.75">
      <c r="A423" s="12">
        <v>37029</v>
      </c>
      <c r="F423" s="10" t="s">
        <v>261</v>
      </c>
    </row>
    <row r="424" spans="1:6" ht="25.5">
      <c r="A424" s="12"/>
      <c r="F424" s="10" t="s">
        <v>263</v>
      </c>
    </row>
    <row r="425" spans="1:4" ht="12.75">
      <c r="A425" s="12">
        <v>37029</v>
      </c>
      <c r="B425" s="11">
        <v>0.6590277777777778</v>
      </c>
      <c r="D425" t="s">
        <v>262</v>
      </c>
    </row>
    <row r="426" spans="1:4" ht="12.75">
      <c r="A426" s="12">
        <v>37029</v>
      </c>
      <c r="B426" s="11">
        <v>0.6604166666666667</v>
      </c>
      <c r="D426" s="26" t="s">
        <v>278</v>
      </c>
    </row>
    <row r="427" spans="1:4" ht="12.75">
      <c r="A427" s="12">
        <v>37029</v>
      </c>
      <c r="B427" s="11">
        <v>0.6611111111111111</v>
      </c>
      <c r="D427" t="s">
        <v>264</v>
      </c>
    </row>
    <row r="428" spans="1:6" ht="12.75">
      <c r="A428" s="12">
        <v>37029</v>
      </c>
      <c r="F428" s="10" t="s">
        <v>265</v>
      </c>
    </row>
    <row r="429" spans="1:4" ht="12.75">
      <c r="A429" s="12">
        <v>37029</v>
      </c>
      <c r="B429" s="11">
        <v>0.6792824074074074</v>
      </c>
      <c r="D429" t="s">
        <v>266</v>
      </c>
    </row>
    <row r="430" spans="1:6" ht="25.5">
      <c r="A430" s="12">
        <v>37029</v>
      </c>
      <c r="F430" s="10" t="s">
        <v>267</v>
      </c>
    </row>
    <row r="431" spans="1:4" ht="12.75">
      <c r="A431" s="12">
        <v>37029</v>
      </c>
      <c r="B431" s="11">
        <v>0.6805555555555555</v>
      </c>
      <c r="C431" s="11"/>
      <c r="D431" s="26" t="s">
        <v>278</v>
      </c>
    </row>
    <row r="432" spans="1:4" ht="12.75">
      <c r="A432" s="12">
        <v>37029</v>
      </c>
      <c r="B432" s="11">
        <v>0.6816898148148148</v>
      </c>
      <c r="C432" s="11"/>
      <c r="D432" t="s">
        <v>268</v>
      </c>
    </row>
    <row r="433" spans="1:6" ht="12.75">
      <c r="A433" s="12"/>
      <c r="C433" s="11"/>
      <c r="F433" s="10" t="s">
        <v>270</v>
      </c>
    </row>
    <row r="434" spans="1:6" ht="12.75">
      <c r="A434" s="12">
        <v>37029</v>
      </c>
      <c r="B434" s="11">
        <v>0.6906828703703703</v>
      </c>
      <c r="C434" s="11"/>
      <c r="D434" t="s">
        <v>269</v>
      </c>
      <c r="F434" s="10" t="s">
        <v>271</v>
      </c>
    </row>
    <row r="435" spans="1:6" ht="12.75">
      <c r="A435" s="12">
        <v>37029</v>
      </c>
      <c r="B435" s="11">
        <v>0.6923611111111111</v>
      </c>
      <c r="C435" s="11"/>
      <c r="F435" s="10" t="s">
        <v>278</v>
      </c>
    </row>
    <row r="436" spans="1:4" ht="12.75">
      <c r="A436" s="12">
        <v>37029</v>
      </c>
      <c r="B436" s="11">
        <v>0.6934953703703703</v>
      </c>
      <c r="C436" s="11"/>
      <c r="D436" t="s">
        <v>272</v>
      </c>
    </row>
    <row r="437" spans="1:4" ht="12.75">
      <c r="A437" s="12">
        <v>37029</v>
      </c>
      <c r="B437" s="11">
        <v>0.6973726851851851</v>
      </c>
      <c r="C437" s="11"/>
      <c r="D437" t="s">
        <v>273</v>
      </c>
    </row>
    <row r="438" spans="1:6" ht="12.75">
      <c r="A438" s="12">
        <v>37029</v>
      </c>
      <c r="C438" s="11"/>
      <c r="F438" s="10" t="s">
        <v>275</v>
      </c>
    </row>
    <row r="439" spans="1:4" ht="12.75">
      <c r="A439" s="12">
        <v>37029</v>
      </c>
      <c r="B439" s="11">
        <v>0.7000578703703703</v>
      </c>
      <c r="C439" s="11"/>
      <c r="D439" t="s">
        <v>274</v>
      </c>
    </row>
    <row r="440" spans="1:6" ht="12.75">
      <c r="A440" s="12">
        <v>37029</v>
      </c>
      <c r="C440" s="11"/>
      <c r="D440" t="s">
        <v>462</v>
      </c>
      <c r="F440" s="10" t="s">
        <v>460</v>
      </c>
    </row>
    <row r="441" spans="1:6" ht="12.75">
      <c r="A441" s="12"/>
      <c r="C441" s="11"/>
      <c r="F441" s="10" t="s">
        <v>461</v>
      </c>
    </row>
    <row r="442" spans="1:3" ht="12.75">
      <c r="A442" s="12"/>
      <c r="C442" s="11"/>
    </row>
    <row r="443" spans="1:6" ht="12.75">
      <c r="A443" s="12">
        <v>37032</v>
      </c>
      <c r="B443" s="11">
        <v>0.3541666666666667</v>
      </c>
      <c r="C443" s="11"/>
      <c r="F443" s="10" t="s">
        <v>463</v>
      </c>
    </row>
    <row r="444" spans="1:6" ht="12.75">
      <c r="A444" s="12" t="s">
        <v>459</v>
      </c>
      <c r="B444" s="11">
        <v>0.3854166666666667</v>
      </c>
      <c r="C444" s="11" t="s">
        <v>234</v>
      </c>
      <c r="F444" s="10" t="s">
        <v>464</v>
      </c>
    </row>
    <row r="445" spans="2:6" ht="12.75">
      <c r="B445" s="19">
        <v>0.4048611111111111</v>
      </c>
      <c r="C445" s="19"/>
      <c r="D445" t="s">
        <v>465</v>
      </c>
      <c r="E445" s="18"/>
      <c r="F445" s="10" t="s">
        <v>466</v>
      </c>
    </row>
    <row r="446" spans="2:6" ht="25.5">
      <c r="B446" s="11">
        <v>0.4215277777777778</v>
      </c>
      <c r="C446" s="11"/>
      <c r="D446" t="s">
        <v>473</v>
      </c>
      <c r="E446" s="10" t="s">
        <v>474</v>
      </c>
      <c r="F446" s="10" t="s">
        <v>467</v>
      </c>
    </row>
    <row r="447" spans="3:6" ht="12.75">
      <c r="C447" s="11"/>
      <c r="F447" s="10" t="s">
        <v>468</v>
      </c>
    </row>
    <row r="448" spans="3:6" ht="12.75">
      <c r="C448" s="11"/>
      <c r="F448" s="10" t="s">
        <v>469</v>
      </c>
    </row>
    <row r="449" spans="3:6" ht="12.75">
      <c r="C449" s="11"/>
      <c r="F449" s="10" t="s">
        <v>470</v>
      </c>
    </row>
    <row r="450" spans="3:6" ht="12.75">
      <c r="C450" s="11"/>
      <c r="F450" s="10" t="s">
        <v>471</v>
      </c>
    </row>
    <row r="451" spans="3:6" ht="12.75">
      <c r="C451" s="11"/>
      <c r="F451" s="10" t="s">
        <v>472</v>
      </c>
    </row>
    <row r="452" spans="2:6" ht="12.75">
      <c r="B452" s="11">
        <v>0.42621527777777773</v>
      </c>
      <c r="C452" s="11"/>
      <c r="D452" t="s">
        <v>475</v>
      </c>
      <c r="F452" s="10" t="s">
        <v>477</v>
      </c>
    </row>
    <row r="453" spans="3:6" ht="12.75">
      <c r="C453" s="11"/>
      <c r="E453" t="s">
        <v>486</v>
      </c>
      <c r="F453" s="10" t="s">
        <v>476</v>
      </c>
    </row>
    <row r="454" spans="2:6" ht="12.75">
      <c r="B454" s="11">
        <v>0.4361111111111111</v>
      </c>
      <c r="C454" s="11"/>
      <c r="F454" s="10" t="s">
        <v>478</v>
      </c>
    </row>
    <row r="455" spans="2:6" ht="12.75">
      <c r="B455" s="11">
        <v>0.4382407407407407</v>
      </c>
      <c r="C455" s="11"/>
      <c r="D455" t="s">
        <v>456</v>
      </c>
      <c r="F455" s="10" t="s">
        <v>479</v>
      </c>
    </row>
    <row r="456" spans="2:6" ht="12.75">
      <c r="B456" s="11">
        <v>0.43895833333333334</v>
      </c>
      <c r="C456" s="11"/>
      <c r="D456" t="s">
        <v>456</v>
      </c>
      <c r="F456" s="10" t="s">
        <v>480</v>
      </c>
    </row>
    <row r="457" spans="2:6" ht="12.75">
      <c r="B457" s="11">
        <v>0.44013888888888886</v>
      </c>
      <c r="C457" s="11"/>
      <c r="D457" t="s">
        <v>456</v>
      </c>
      <c r="F457" s="10" t="s">
        <v>481</v>
      </c>
    </row>
    <row r="458" spans="2:6" ht="12.75">
      <c r="B458" s="11">
        <v>0.4413425925925926</v>
      </c>
      <c r="C458" s="11"/>
      <c r="D458" t="s">
        <v>456</v>
      </c>
      <c r="F458" s="10" t="s">
        <v>482</v>
      </c>
    </row>
    <row r="459" spans="2:6" ht="12.75">
      <c r="B459" s="11">
        <v>0.4436111111111111</v>
      </c>
      <c r="C459" s="11"/>
      <c r="D459" t="s">
        <v>456</v>
      </c>
      <c r="F459" s="10" t="s">
        <v>483</v>
      </c>
    </row>
    <row r="460" spans="2:4" ht="12.75">
      <c r="B460" s="11">
        <v>0.44629629629629625</v>
      </c>
      <c r="C460" s="11"/>
      <c r="D460" t="s">
        <v>484</v>
      </c>
    </row>
    <row r="461" spans="2:6" ht="12.75">
      <c r="B461" s="11">
        <v>0.45015046296296296</v>
      </c>
      <c r="C461" s="11"/>
      <c r="D461" t="s">
        <v>485</v>
      </c>
      <c r="E461" t="s">
        <v>486</v>
      </c>
      <c r="F461" s="10" t="s">
        <v>487</v>
      </c>
    </row>
    <row r="462" spans="2:6" ht="25.5">
      <c r="B462" s="11">
        <v>0.4527777777777778</v>
      </c>
      <c r="C462" s="11"/>
      <c r="D462" t="s">
        <v>473</v>
      </c>
      <c r="E462" s="10" t="s">
        <v>474</v>
      </c>
      <c r="F462" s="10" t="s">
        <v>488</v>
      </c>
    </row>
    <row r="463" spans="3:6" ht="12.75">
      <c r="C463" s="11"/>
      <c r="F463" s="10" t="s">
        <v>489</v>
      </c>
    </row>
    <row r="464" spans="3:6" ht="12.75">
      <c r="C464" s="11"/>
      <c r="F464" s="10" t="s">
        <v>490</v>
      </c>
    </row>
    <row r="465" spans="3:6" ht="12.75">
      <c r="C465" s="11"/>
      <c r="F465" s="10" t="s">
        <v>491</v>
      </c>
    </row>
    <row r="466" spans="1:6" ht="12.75">
      <c r="A466" s="1"/>
      <c r="B466" s="24"/>
      <c r="C466" s="25"/>
      <c r="F466" s="10" t="s">
        <v>492</v>
      </c>
    </row>
    <row r="467" spans="1:6" ht="12.75">
      <c r="A467" s="12"/>
      <c r="F467" s="10" t="s">
        <v>493</v>
      </c>
    </row>
    <row r="468" spans="1:4" ht="12.75">
      <c r="A468" s="12"/>
      <c r="B468" s="11">
        <v>0.4583333333333333</v>
      </c>
      <c r="C468" t="s">
        <v>234</v>
      </c>
      <c r="D468" t="s">
        <v>494</v>
      </c>
    </row>
    <row r="469" spans="1:6" ht="25.5">
      <c r="A469" s="12"/>
      <c r="B469" s="11">
        <v>0.4864814814814815</v>
      </c>
      <c r="D469" t="s">
        <v>465</v>
      </c>
      <c r="E469" s="18"/>
      <c r="F469" s="10" t="s">
        <v>495</v>
      </c>
    </row>
    <row r="470" spans="2:4" ht="12.75">
      <c r="B470" s="11">
        <v>0.5546296296296297</v>
      </c>
      <c r="C470" t="s">
        <v>234</v>
      </c>
      <c r="D470" t="s">
        <v>496</v>
      </c>
    </row>
    <row r="471" spans="1:4" ht="12.75">
      <c r="A471" s="9"/>
      <c r="D471" t="s">
        <v>497</v>
      </c>
    </row>
    <row r="472" spans="2:6" ht="12.75">
      <c r="B472" s="11">
        <v>0.5555555555555556</v>
      </c>
      <c r="D472" t="s">
        <v>498</v>
      </c>
      <c r="F472" s="10" t="s">
        <v>499</v>
      </c>
    </row>
    <row r="473" spans="2:6" ht="25.5">
      <c r="B473" s="11">
        <v>0.6013888888888889</v>
      </c>
      <c r="D473" t="s">
        <v>465</v>
      </c>
      <c r="E473" s="18"/>
      <c r="F473" s="10" t="s">
        <v>500</v>
      </c>
    </row>
    <row r="474" spans="1:6" ht="25.5">
      <c r="A474" s="12"/>
      <c r="B474" s="11">
        <v>0.6055555555555555</v>
      </c>
      <c r="C474" t="s">
        <v>234</v>
      </c>
      <c r="D474" t="s">
        <v>473</v>
      </c>
      <c r="E474" s="10" t="s">
        <v>474</v>
      </c>
      <c r="F474" s="10" t="s">
        <v>501</v>
      </c>
    </row>
    <row r="475" ht="12.75">
      <c r="F475" s="10" t="s">
        <v>502</v>
      </c>
    </row>
    <row r="476" ht="12.75">
      <c r="F476" s="10" t="s">
        <v>503</v>
      </c>
    </row>
    <row r="477" ht="12.75">
      <c r="F477" s="10" t="s">
        <v>504</v>
      </c>
    </row>
    <row r="478" ht="12.75">
      <c r="F478" s="10" t="s">
        <v>505</v>
      </c>
    </row>
    <row r="479" ht="12.75">
      <c r="F479" s="10" t="s">
        <v>506</v>
      </c>
    </row>
    <row r="480" ht="12.75">
      <c r="F480" s="10" t="s">
        <v>507</v>
      </c>
    </row>
    <row r="481" spans="2:4" ht="12.75">
      <c r="B481" s="11">
        <v>0.607638888888889</v>
      </c>
      <c r="D481" t="s">
        <v>494</v>
      </c>
    </row>
    <row r="482" spans="2:4" ht="12.75">
      <c r="B482" s="11">
        <v>0.6085648148148148</v>
      </c>
      <c r="D482" t="s">
        <v>509</v>
      </c>
    </row>
    <row r="483" spans="2:4" ht="12.75">
      <c r="B483" s="11">
        <v>0.6875</v>
      </c>
      <c r="D483" t="s">
        <v>508</v>
      </c>
    </row>
    <row r="484" spans="2:6" ht="12.75">
      <c r="B484" s="11">
        <v>0.6878125</v>
      </c>
      <c r="D484" t="s">
        <v>456</v>
      </c>
      <c r="F484" s="10" t="s">
        <v>510</v>
      </c>
    </row>
    <row r="485" spans="2:6" ht="12.75">
      <c r="B485" s="11">
        <v>0.6881944444444444</v>
      </c>
      <c r="D485" t="s">
        <v>511</v>
      </c>
      <c r="F485" s="10" t="s">
        <v>512</v>
      </c>
    </row>
    <row r="486" spans="2:4" ht="12.75">
      <c r="B486" s="11">
        <v>0.7743055555555555</v>
      </c>
      <c r="D486" t="s">
        <v>513</v>
      </c>
    </row>
    <row r="488" ht="12.75">
      <c r="F488" s="10" t="s">
        <v>547</v>
      </c>
    </row>
    <row r="489" spans="2:6" ht="12.75">
      <c r="B489" s="11">
        <v>0.7829976851851851</v>
      </c>
      <c r="D489" t="s">
        <v>456</v>
      </c>
      <c r="F489" s="10" t="s">
        <v>548</v>
      </c>
    </row>
    <row r="491" spans="2:6" ht="12.75">
      <c r="B491" s="31" t="s">
        <v>545</v>
      </c>
      <c r="C491" s="31" t="s">
        <v>546</v>
      </c>
      <c r="D491" s="31" t="s">
        <v>514</v>
      </c>
      <c r="E491" s="31"/>
      <c r="F491" s="31" t="s">
        <v>515</v>
      </c>
    </row>
    <row r="492" spans="2:6" ht="12.75">
      <c r="B492" s="32"/>
      <c r="C492" s="33"/>
      <c r="D492" s="33"/>
      <c r="E492" s="33"/>
      <c r="F492" s="33" t="s">
        <v>577</v>
      </c>
    </row>
    <row r="493" spans="2:6" ht="12.75">
      <c r="B493" s="32"/>
      <c r="C493" s="33"/>
      <c r="D493" s="33"/>
      <c r="E493" s="33"/>
      <c r="F493" s="33" t="s">
        <v>555</v>
      </c>
    </row>
    <row r="494" spans="2:6" ht="12.75">
      <c r="B494" s="36">
        <v>0.7972222222222222</v>
      </c>
      <c r="C494" s="33"/>
      <c r="D494" s="33"/>
      <c r="E494" s="33"/>
      <c r="F494" s="33" t="s">
        <v>549</v>
      </c>
    </row>
    <row r="495" spans="2:6" ht="12.75">
      <c r="B495" s="32"/>
      <c r="C495" s="33"/>
      <c r="D495" s="33"/>
      <c r="E495" s="33"/>
      <c r="F495" s="33" t="s">
        <v>550</v>
      </c>
    </row>
    <row r="496" spans="2:6" ht="12.75">
      <c r="B496" s="32"/>
      <c r="C496" s="33"/>
      <c r="D496" s="33"/>
      <c r="E496" s="33"/>
      <c r="F496" s="33" t="s">
        <v>517</v>
      </c>
    </row>
    <row r="497" spans="2:6" ht="38.25">
      <c r="B497" s="32"/>
      <c r="C497" s="33"/>
      <c r="D497" s="33"/>
      <c r="E497" s="33"/>
      <c r="F497" s="34" t="s">
        <v>551</v>
      </c>
    </row>
    <row r="498" spans="2:6" ht="76.5">
      <c r="B498" s="36">
        <v>0.7981134259259259</v>
      </c>
      <c r="C498" s="32">
        <v>0</v>
      </c>
      <c r="D498" s="34" t="s">
        <v>518</v>
      </c>
      <c r="E498" s="33"/>
      <c r="F498" s="34" t="s">
        <v>554</v>
      </c>
    </row>
    <row r="499" spans="2:6" ht="12.75">
      <c r="B499" s="36">
        <v>0.7981134259259259</v>
      </c>
      <c r="C499" s="32">
        <v>0.020833333333333332</v>
      </c>
      <c r="D499" s="33" t="s">
        <v>519</v>
      </c>
      <c r="E499" s="33"/>
      <c r="F499" s="33" t="s">
        <v>520</v>
      </c>
    </row>
    <row r="500" spans="2:6" ht="51">
      <c r="B500" s="36">
        <v>0.8189467592592593</v>
      </c>
      <c r="C500" s="32">
        <v>0.020833333333333332</v>
      </c>
      <c r="D500" s="34" t="s">
        <v>552</v>
      </c>
      <c r="E500" s="33"/>
      <c r="F500" s="34" t="s">
        <v>521</v>
      </c>
    </row>
    <row r="501" spans="2:6" ht="25.5">
      <c r="B501" s="36">
        <v>0.8397916666666667</v>
      </c>
      <c r="C501" s="32">
        <v>0.010416666666666671</v>
      </c>
      <c r="D501" s="33" t="s">
        <v>522</v>
      </c>
      <c r="E501" s="33"/>
      <c r="F501" s="34" t="s">
        <v>523</v>
      </c>
    </row>
    <row r="502" spans="2:6" ht="12.75">
      <c r="B502" s="36">
        <v>0.8501157407407408</v>
      </c>
      <c r="C502" s="32">
        <v>0</v>
      </c>
      <c r="D502" s="33" t="s">
        <v>524</v>
      </c>
      <c r="E502" s="33"/>
      <c r="F502" s="33"/>
    </row>
    <row r="503" spans="2:6" ht="12.75">
      <c r="B503" s="36">
        <v>0.8502546296296297</v>
      </c>
      <c r="C503" s="32">
        <v>0.003472222222222217</v>
      </c>
      <c r="D503" s="33" t="s">
        <v>525</v>
      </c>
      <c r="E503" s="33"/>
      <c r="F503" s="33"/>
    </row>
    <row r="504" spans="2:6" ht="12.75">
      <c r="B504" s="36">
        <v>0.8537268518518518</v>
      </c>
      <c r="C504" s="32">
        <v>0.0034722222222222307</v>
      </c>
      <c r="D504" s="33" t="s">
        <v>522</v>
      </c>
      <c r="E504" s="33"/>
      <c r="F504" s="33" t="s">
        <v>526</v>
      </c>
    </row>
    <row r="505" spans="2:6" ht="12.75">
      <c r="B505" s="36">
        <v>0.8571180555555555</v>
      </c>
      <c r="C505" s="32">
        <v>0</v>
      </c>
      <c r="D505" s="33" t="s">
        <v>527</v>
      </c>
      <c r="E505" s="33"/>
      <c r="F505" s="33"/>
    </row>
    <row r="506" spans="2:6" ht="38.25">
      <c r="B506" s="36">
        <v>0.8572222222222222</v>
      </c>
      <c r="C506" s="32">
        <v>0.020833333333333322</v>
      </c>
      <c r="D506" s="33" t="s">
        <v>528</v>
      </c>
      <c r="E506" s="33"/>
      <c r="F506" s="34" t="s">
        <v>556</v>
      </c>
    </row>
    <row r="507" spans="2:6" ht="12.75">
      <c r="B507" s="36">
        <v>0.8780555555555556</v>
      </c>
      <c r="C507" s="32">
        <v>0.024305555555555556</v>
      </c>
      <c r="D507" s="33" t="s">
        <v>529</v>
      </c>
      <c r="E507" s="33"/>
      <c r="F507" s="33" t="s">
        <v>588</v>
      </c>
    </row>
    <row r="508" spans="2:6" ht="38.25">
      <c r="B508" s="36">
        <v>0.9023611111111111</v>
      </c>
      <c r="C508" s="32">
        <v>0.024305555555555556</v>
      </c>
      <c r="D508" s="33" t="s">
        <v>530</v>
      </c>
      <c r="E508" s="33"/>
      <c r="F508" s="34" t="s">
        <v>557</v>
      </c>
    </row>
    <row r="509" spans="2:6" ht="12.75">
      <c r="B509" s="36">
        <v>0.9266666666666666</v>
      </c>
      <c r="C509" s="32">
        <v>0.024305555555555556</v>
      </c>
      <c r="D509" s="33" t="s">
        <v>531</v>
      </c>
      <c r="E509" s="33"/>
      <c r="F509" s="33" t="s">
        <v>588</v>
      </c>
    </row>
    <row r="510" spans="2:6" ht="51">
      <c r="B510" s="36">
        <v>0.9509722222222222</v>
      </c>
      <c r="C510" s="32">
        <v>0.024305555555555556</v>
      </c>
      <c r="D510" s="33" t="s">
        <v>532</v>
      </c>
      <c r="E510" s="33"/>
      <c r="F510" s="34" t="s">
        <v>654</v>
      </c>
    </row>
    <row r="511" spans="2:6" ht="12.75">
      <c r="B511" s="36">
        <v>0.9752777777777778</v>
      </c>
      <c r="C511" s="32">
        <v>0.024305555555555556</v>
      </c>
      <c r="D511" s="33" t="s">
        <v>533</v>
      </c>
      <c r="E511" s="33"/>
      <c r="F511" s="33" t="s">
        <v>588</v>
      </c>
    </row>
    <row r="512" spans="2:6" ht="12.75">
      <c r="B512" s="36">
        <v>0.9995949074074074</v>
      </c>
      <c r="C512" s="32">
        <v>0.006944444444444444</v>
      </c>
      <c r="D512" s="33" t="s">
        <v>534</v>
      </c>
      <c r="E512" s="33"/>
      <c r="F512" s="33"/>
    </row>
    <row r="513" spans="1:6" ht="51">
      <c r="A513" s="12">
        <v>37033</v>
      </c>
      <c r="B513" s="36">
        <v>0.006550925925925926</v>
      </c>
      <c r="C513" s="32">
        <v>0.024305555555555556</v>
      </c>
      <c r="D513" s="33" t="s">
        <v>535</v>
      </c>
      <c r="E513" s="33"/>
      <c r="F513" s="34" t="s">
        <v>655</v>
      </c>
    </row>
    <row r="514" spans="2:6" ht="12.75">
      <c r="B514" s="36">
        <v>0.03085648148148148</v>
      </c>
      <c r="C514" s="32">
        <v>0.024305555555555556</v>
      </c>
      <c r="D514" s="33" t="s">
        <v>536</v>
      </c>
      <c r="E514" s="33"/>
      <c r="F514" s="33" t="s">
        <v>588</v>
      </c>
    </row>
    <row r="515" spans="2:6" ht="51">
      <c r="B515" s="36">
        <v>0.057118055555555554</v>
      </c>
      <c r="C515" s="32">
        <v>0.024305555555555556</v>
      </c>
      <c r="D515" s="33" t="s">
        <v>537</v>
      </c>
      <c r="E515" s="33"/>
      <c r="F515" s="34" t="s">
        <v>656</v>
      </c>
    </row>
    <row r="516" spans="2:6" ht="12.75">
      <c r="B516" s="36">
        <v>0.08142361111111111</v>
      </c>
      <c r="C516" s="32">
        <v>0.024305555555555556</v>
      </c>
      <c r="D516" s="33" t="s">
        <v>538</v>
      </c>
      <c r="E516" s="33"/>
      <c r="F516" s="33" t="s">
        <v>588</v>
      </c>
    </row>
    <row r="517" spans="2:6" ht="38.25">
      <c r="B517" s="36">
        <v>0.10572916666666667</v>
      </c>
      <c r="C517" s="32">
        <v>0.024305555555555556</v>
      </c>
      <c r="D517" s="33" t="s">
        <v>539</v>
      </c>
      <c r="E517" s="33"/>
      <c r="F517" s="34" t="s">
        <v>657</v>
      </c>
    </row>
    <row r="518" spans="1:6" ht="12.75">
      <c r="A518" s="12">
        <v>37033</v>
      </c>
      <c r="B518" s="36">
        <v>0.1300347222222222</v>
      </c>
      <c r="C518" s="32">
        <v>0</v>
      </c>
      <c r="D518" s="33" t="s">
        <v>524</v>
      </c>
      <c r="E518" s="33"/>
      <c r="F518" s="33"/>
    </row>
    <row r="519" spans="2:6" ht="12.75">
      <c r="B519" s="36">
        <v>0.1302199074074074</v>
      </c>
      <c r="C519" s="32">
        <v>0.010416666666666666</v>
      </c>
      <c r="D519" s="33" t="s">
        <v>525</v>
      </c>
      <c r="E519" s="33"/>
      <c r="F519" s="33"/>
    </row>
    <row r="520" spans="2:6" ht="12.75">
      <c r="B520" s="36">
        <v>0.14063657407407407</v>
      </c>
      <c r="C520" s="32">
        <v>0.00694444444444442</v>
      </c>
      <c r="D520" s="33" t="s">
        <v>522</v>
      </c>
      <c r="E520" s="33"/>
      <c r="F520" s="33" t="s">
        <v>526</v>
      </c>
    </row>
    <row r="521" spans="2:6" ht="12.75">
      <c r="B521" s="36">
        <v>0.14756944444444445</v>
      </c>
      <c r="C521" s="32">
        <v>0</v>
      </c>
      <c r="D521" s="33" t="s">
        <v>527</v>
      </c>
      <c r="E521" s="33"/>
      <c r="F521" s="33"/>
    </row>
    <row r="522" spans="1:6" ht="51">
      <c r="A522" s="12">
        <v>37033</v>
      </c>
      <c r="B522" s="36">
        <v>0.1478587962962963</v>
      </c>
      <c r="C522" s="32">
        <v>0.020833333333333332</v>
      </c>
      <c r="D522" s="33" t="s">
        <v>528</v>
      </c>
      <c r="E522" s="33"/>
      <c r="F522" s="34" t="s">
        <v>558</v>
      </c>
    </row>
    <row r="523" spans="1:6" ht="12.75">
      <c r="A523" s="9"/>
      <c r="B523" s="36">
        <v>0.16869212962962962</v>
      </c>
      <c r="C523" s="32">
        <v>0.02430555555555558</v>
      </c>
      <c r="D523" s="33" t="s">
        <v>522</v>
      </c>
      <c r="E523" s="33"/>
      <c r="F523" s="33" t="s">
        <v>526</v>
      </c>
    </row>
    <row r="524" spans="2:6" ht="51">
      <c r="B524" s="36">
        <v>0.1929976851851852</v>
      </c>
      <c r="C524" s="32">
        <v>0.02430555555555558</v>
      </c>
      <c r="D524" s="34" t="s">
        <v>553</v>
      </c>
      <c r="E524" s="33"/>
      <c r="F524" s="34" t="s">
        <v>540</v>
      </c>
    </row>
    <row r="525" spans="2:6" ht="12.75">
      <c r="B525" s="36">
        <v>0.21730324074074073</v>
      </c>
      <c r="C525" s="32">
        <v>0.02430555555555558</v>
      </c>
      <c r="D525" s="33" t="s">
        <v>522</v>
      </c>
      <c r="E525" s="33"/>
      <c r="F525" s="33"/>
    </row>
    <row r="526" spans="2:6" ht="12.75">
      <c r="B526" s="36">
        <v>0.24159722222222224</v>
      </c>
      <c r="C526" s="32">
        <v>0.02430555555555558</v>
      </c>
      <c r="D526" s="33" t="s">
        <v>522</v>
      </c>
      <c r="E526" s="33"/>
      <c r="F526" s="33"/>
    </row>
    <row r="527" spans="2:6" ht="38.25">
      <c r="B527" s="36">
        <v>0.26592592592592595</v>
      </c>
      <c r="C527" s="32">
        <v>0.02430555555555558</v>
      </c>
      <c r="D527" s="33" t="s">
        <v>522</v>
      </c>
      <c r="E527" s="33"/>
      <c r="F527" s="34" t="s">
        <v>658</v>
      </c>
    </row>
    <row r="528" spans="2:6" ht="12.75">
      <c r="B528" s="36">
        <v>0.2902199074074074</v>
      </c>
      <c r="C528" s="32">
        <v>0.02430555555555558</v>
      </c>
      <c r="D528" s="33" t="s">
        <v>541</v>
      </c>
      <c r="E528" s="33"/>
      <c r="F528" s="33"/>
    </row>
    <row r="529" spans="2:6" ht="12.75">
      <c r="B529" s="36">
        <v>0.3139351851851852</v>
      </c>
      <c r="C529" s="32">
        <v>0.02430555555555558</v>
      </c>
      <c r="D529" s="33" t="s">
        <v>541</v>
      </c>
      <c r="E529" s="33"/>
      <c r="F529" s="33"/>
    </row>
    <row r="530" spans="1:6" ht="38.25">
      <c r="A530" s="12">
        <v>37033</v>
      </c>
      <c r="B530" s="36">
        <v>0.3403009259259259</v>
      </c>
      <c r="C530" s="32">
        <v>0.02430555555555558</v>
      </c>
      <c r="D530" s="33" t="s">
        <v>541</v>
      </c>
      <c r="E530" s="33" t="s">
        <v>565</v>
      </c>
      <c r="F530" s="34" t="s">
        <v>563</v>
      </c>
    </row>
    <row r="531" spans="2:6" ht="12.75">
      <c r="B531" s="36">
        <v>0.3648842592592592</v>
      </c>
      <c r="C531" s="35">
        <v>0</v>
      </c>
      <c r="D531" s="33" t="s">
        <v>524</v>
      </c>
      <c r="E531" s="33"/>
      <c r="F531" s="33"/>
    </row>
    <row r="532" spans="2:6" ht="12.75">
      <c r="B532" s="36">
        <v>0.3650462962962963</v>
      </c>
      <c r="C532" s="35">
        <v>0.006944444444444444</v>
      </c>
      <c r="D532" s="33" t="s">
        <v>525</v>
      </c>
      <c r="E532" s="33"/>
      <c r="F532" s="33" t="s">
        <v>564</v>
      </c>
    </row>
    <row r="533" spans="2:6" ht="12.75">
      <c r="B533" s="36">
        <v>0.3710300925925926</v>
      </c>
      <c r="C533" s="35">
        <v>0.006944444444444444</v>
      </c>
      <c r="D533" s="33" t="s">
        <v>541</v>
      </c>
      <c r="E533" s="33"/>
      <c r="F533" s="33" t="s">
        <v>542</v>
      </c>
    </row>
    <row r="534" spans="2:6" ht="12.75">
      <c r="B534" s="36">
        <v>0.37506944444444446</v>
      </c>
      <c r="C534" s="35">
        <v>0</v>
      </c>
      <c r="D534" s="33" t="s">
        <v>527</v>
      </c>
      <c r="E534" s="33"/>
      <c r="F534" s="33"/>
    </row>
    <row r="535" spans="2:6" ht="63.75">
      <c r="B535" s="36">
        <v>0.3752662037037037</v>
      </c>
      <c r="C535" s="35">
        <v>0.020833333333333332</v>
      </c>
      <c r="D535" s="33" t="s">
        <v>528</v>
      </c>
      <c r="E535" s="33"/>
      <c r="F535" s="34" t="s">
        <v>567</v>
      </c>
    </row>
    <row r="536" spans="1:6" ht="12.75">
      <c r="A536" s="12">
        <v>37033</v>
      </c>
      <c r="B536" s="36">
        <v>0.3965162037037037</v>
      </c>
      <c r="C536" s="35">
        <v>0.006944444444444444</v>
      </c>
      <c r="D536" s="33" t="s">
        <v>544</v>
      </c>
      <c r="E536" s="33"/>
      <c r="F536" s="33" t="s">
        <v>568</v>
      </c>
    </row>
    <row r="537" spans="2:6" ht="12.75">
      <c r="B537" s="32"/>
      <c r="C537" s="33"/>
      <c r="D537" s="33"/>
      <c r="E537" s="33"/>
      <c r="F537" s="33" t="s">
        <v>566</v>
      </c>
    </row>
    <row r="538" spans="2:6" ht="12.75">
      <c r="B538" s="33"/>
      <c r="C538" s="33"/>
      <c r="D538" s="33"/>
      <c r="E538" s="33"/>
      <c r="F538" s="33"/>
    </row>
    <row r="539" spans="2:6" ht="25.5">
      <c r="B539" s="33"/>
      <c r="C539" s="33"/>
      <c r="D539" s="33"/>
      <c r="E539" s="33"/>
      <c r="F539" s="34" t="s">
        <v>543</v>
      </c>
    </row>
    <row r="540" spans="2:6" ht="12.75">
      <c r="B540" s="33"/>
      <c r="C540" s="33"/>
      <c r="D540" s="33"/>
      <c r="E540" s="33"/>
      <c r="F540" s="33"/>
    </row>
    <row r="542" ht="12.75">
      <c r="F542" s="23"/>
    </row>
    <row r="543" spans="2:6" ht="12.75">
      <c r="B543" s="33"/>
      <c r="C543" s="33"/>
      <c r="D543" s="33"/>
      <c r="E543" s="33"/>
      <c r="F543" s="33" t="s">
        <v>560</v>
      </c>
    </row>
    <row r="544" spans="2:6" ht="12.75">
      <c r="B544" s="33"/>
      <c r="C544" s="33"/>
      <c r="D544" s="33"/>
      <c r="E544" s="33"/>
      <c r="F544" s="33"/>
    </row>
    <row r="545" spans="2:6" ht="12.75">
      <c r="B545" s="31" t="s">
        <v>545</v>
      </c>
      <c r="C545" s="31" t="s">
        <v>559</v>
      </c>
      <c r="D545" s="31" t="s">
        <v>514</v>
      </c>
      <c r="E545" s="31"/>
      <c r="F545" s="31" t="s">
        <v>515</v>
      </c>
    </row>
    <row r="546" spans="2:6" ht="12.75">
      <c r="B546" s="32"/>
      <c r="C546" s="33"/>
      <c r="D546" s="33"/>
      <c r="E546" s="33"/>
      <c r="F546" s="33" t="s">
        <v>516</v>
      </c>
    </row>
    <row r="547" spans="1:6" ht="25.5">
      <c r="A547" s="12">
        <v>37033</v>
      </c>
      <c r="B547" s="36">
        <v>0.4</v>
      </c>
      <c r="C547" s="33"/>
      <c r="D547" s="34" t="s">
        <v>609</v>
      </c>
      <c r="E547" s="33"/>
      <c r="F547" s="33" t="s">
        <v>573</v>
      </c>
    </row>
    <row r="548" spans="2:6" ht="12.75">
      <c r="B548" s="32"/>
      <c r="C548" s="33"/>
      <c r="D548" s="33" t="s">
        <v>575</v>
      </c>
      <c r="E548" s="33"/>
      <c r="F548" s="33" t="s">
        <v>561</v>
      </c>
    </row>
    <row r="549" spans="2:6" ht="12.75">
      <c r="B549" s="32"/>
      <c r="C549" s="33"/>
      <c r="D549" s="33" t="s">
        <v>574</v>
      </c>
      <c r="E549" s="33"/>
      <c r="F549" s="33" t="s">
        <v>562</v>
      </c>
    </row>
    <row r="550" spans="2:6" ht="12.75">
      <c r="B550" s="32"/>
      <c r="C550" s="33"/>
      <c r="D550" s="33" t="s">
        <v>578</v>
      </c>
      <c r="E550" s="33"/>
      <c r="F550" s="33" t="s">
        <v>517</v>
      </c>
    </row>
    <row r="551" spans="2:6" ht="38.25">
      <c r="B551" s="32"/>
      <c r="C551" s="33"/>
      <c r="D551" s="33" t="s">
        <v>579</v>
      </c>
      <c r="E551" s="33"/>
      <c r="F551" s="34" t="s">
        <v>580</v>
      </c>
    </row>
    <row r="552" spans="1:6" ht="25.5">
      <c r="A552" s="12">
        <v>37033</v>
      </c>
      <c r="B552" s="36">
        <v>0.4583333333333333</v>
      </c>
      <c r="C552" s="32">
        <v>0</v>
      </c>
      <c r="D552" s="34" t="s">
        <v>569</v>
      </c>
      <c r="E552" s="33"/>
      <c r="F552" s="34" t="s">
        <v>576</v>
      </c>
    </row>
    <row r="553" spans="2:6" ht="12.75">
      <c r="B553" s="36">
        <v>0.4614583333333333</v>
      </c>
      <c r="C553" s="32">
        <v>0.020833333333333332</v>
      </c>
      <c r="D553" s="33" t="s">
        <v>519</v>
      </c>
      <c r="E553" s="33"/>
      <c r="F553" s="33" t="s">
        <v>520</v>
      </c>
    </row>
    <row r="554" spans="2:6" ht="51">
      <c r="B554" s="36">
        <v>0.46247685185185183</v>
      </c>
      <c r="C554" s="32">
        <v>0.020833333333333332</v>
      </c>
      <c r="D554" s="34" t="s">
        <v>581</v>
      </c>
      <c r="E554" s="33"/>
      <c r="F554" s="34" t="s">
        <v>521</v>
      </c>
    </row>
    <row r="555" spans="2:6" ht="25.5">
      <c r="B555" s="36">
        <v>0.46924768518518517</v>
      </c>
      <c r="C555" s="32">
        <v>0.024305555555555556</v>
      </c>
      <c r="D555" s="33" t="s">
        <v>522</v>
      </c>
      <c r="E555" s="33"/>
      <c r="F555" s="34" t="s">
        <v>659</v>
      </c>
    </row>
    <row r="556" spans="2:6" ht="12.75">
      <c r="B556" s="36">
        <v>0.49517361111111113</v>
      </c>
      <c r="C556" s="32">
        <v>0</v>
      </c>
      <c r="D556" s="33" t="s">
        <v>524</v>
      </c>
      <c r="E556" s="33"/>
      <c r="F556" s="33" t="s">
        <v>583</v>
      </c>
    </row>
    <row r="557" spans="2:6" ht="12.75">
      <c r="B557" s="36">
        <v>0.4953240740740741</v>
      </c>
      <c r="C557" s="32">
        <v>0.003472222222222217</v>
      </c>
      <c r="D557" s="33" t="s">
        <v>525</v>
      </c>
      <c r="E557" s="33"/>
      <c r="F557" s="33" t="s">
        <v>582</v>
      </c>
    </row>
    <row r="558" spans="2:6" ht="12.75">
      <c r="B558" s="36">
        <v>0.4991319444444444</v>
      </c>
      <c r="C558" s="32">
        <v>0.0034722222222222307</v>
      </c>
      <c r="D558" s="33" t="s">
        <v>522</v>
      </c>
      <c r="E558" s="33"/>
      <c r="F558" s="33" t="s">
        <v>526</v>
      </c>
    </row>
    <row r="559" spans="2:6" ht="12.75">
      <c r="B559" s="36">
        <v>0.5022337962962963</v>
      </c>
      <c r="C559" s="32">
        <v>0</v>
      </c>
      <c r="D559" s="33" t="s">
        <v>527</v>
      </c>
      <c r="E559" s="33"/>
      <c r="F559" s="33"/>
    </row>
    <row r="560" spans="2:6" ht="38.25">
      <c r="B560" s="36">
        <v>0.5023726851851852</v>
      </c>
      <c r="C560" s="32">
        <v>0.020833333333333322</v>
      </c>
      <c r="D560" s="33" t="s">
        <v>528</v>
      </c>
      <c r="E560" s="33"/>
      <c r="F560" s="34" t="s">
        <v>584</v>
      </c>
    </row>
    <row r="561" spans="2:6" ht="12.75">
      <c r="B561" s="36">
        <v>0.5237268518518519</v>
      </c>
      <c r="C561" s="32">
        <v>0.025</v>
      </c>
      <c r="D561" s="33" t="s">
        <v>529</v>
      </c>
      <c r="E561" s="33"/>
      <c r="F561" s="33" t="s">
        <v>588</v>
      </c>
    </row>
    <row r="562" spans="1:6" ht="38.25">
      <c r="A562" s="12">
        <v>37033</v>
      </c>
      <c r="B562" s="36">
        <v>0.5487268518518519</v>
      </c>
      <c r="C562" s="37">
        <v>0.025</v>
      </c>
      <c r="D562" s="33" t="s">
        <v>530</v>
      </c>
      <c r="E562" s="33"/>
      <c r="F562" s="34" t="s">
        <v>586</v>
      </c>
    </row>
    <row r="563" spans="2:6" ht="12.75">
      <c r="B563" s="36">
        <v>0.5503240740740741</v>
      </c>
      <c r="C563" s="37">
        <v>0.025</v>
      </c>
      <c r="D563" s="33"/>
      <c r="E563" s="33"/>
      <c r="F563" s="34" t="s">
        <v>587</v>
      </c>
    </row>
    <row r="564" spans="2:6" ht="12.75">
      <c r="B564" s="36">
        <v>0.5757175925925926</v>
      </c>
      <c r="C564" s="37">
        <v>0.025</v>
      </c>
      <c r="D564" s="33" t="s">
        <v>531</v>
      </c>
      <c r="E564" s="33"/>
      <c r="F564" s="33" t="s">
        <v>588</v>
      </c>
    </row>
    <row r="565" spans="1:6" ht="51">
      <c r="A565" s="12">
        <v>37033</v>
      </c>
      <c r="B565" s="36">
        <v>0.6020486111111111</v>
      </c>
      <c r="C565" s="37">
        <v>0.027777777777777776</v>
      </c>
      <c r="D565" s="33" t="s">
        <v>532</v>
      </c>
      <c r="E565" s="33"/>
      <c r="F565" s="34" t="s">
        <v>660</v>
      </c>
    </row>
    <row r="566" spans="2:6" ht="12.75">
      <c r="B566" s="36">
        <v>0.6309490740740741</v>
      </c>
      <c r="C566" s="37">
        <v>0.027777777777777776</v>
      </c>
      <c r="D566" s="33" t="s">
        <v>533</v>
      </c>
      <c r="E566" s="33"/>
      <c r="F566" s="33" t="s">
        <v>588</v>
      </c>
    </row>
    <row r="567" spans="2:6" ht="26.25" customHeight="1">
      <c r="B567" s="36">
        <v>0.6568402777777778</v>
      </c>
      <c r="C567" s="32">
        <v>0.006944444444444444</v>
      </c>
      <c r="D567" s="33" t="s">
        <v>534</v>
      </c>
      <c r="E567" s="33"/>
      <c r="F567" s="33" t="s">
        <v>589</v>
      </c>
    </row>
    <row r="568" spans="2:6" ht="51">
      <c r="B568" s="36">
        <v>0.6594675925925926</v>
      </c>
      <c r="C568" s="37">
        <v>0.027777777777777776</v>
      </c>
      <c r="D568" s="33" t="s">
        <v>535</v>
      </c>
      <c r="E568" s="33"/>
      <c r="F568" s="34" t="s">
        <v>590</v>
      </c>
    </row>
    <row r="569" spans="2:6" ht="12.75">
      <c r="B569" s="36">
        <v>0.6872453703703704</v>
      </c>
      <c r="C569" s="37">
        <v>0.027777777777777776</v>
      </c>
      <c r="D569" s="33" t="s">
        <v>536</v>
      </c>
      <c r="E569" s="33"/>
      <c r="F569" s="33" t="s">
        <v>601</v>
      </c>
    </row>
    <row r="570" spans="2:6" ht="51">
      <c r="B570" s="36">
        <v>0.7150347222222222</v>
      </c>
      <c r="C570" s="37">
        <v>0.027777777777777776</v>
      </c>
      <c r="D570" s="33" t="s">
        <v>537</v>
      </c>
      <c r="E570" s="33"/>
      <c r="F570" s="34" t="s">
        <v>602</v>
      </c>
    </row>
    <row r="571" spans="2:6" ht="12.75">
      <c r="B571" s="36">
        <v>0.7428125</v>
      </c>
      <c r="C571" s="37">
        <v>0.027777777777777776</v>
      </c>
      <c r="D571" s="33" t="s">
        <v>538</v>
      </c>
      <c r="E571" s="33"/>
      <c r="F571" s="33" t="s">
        <v>588</v>
      </c>
    </row>
    <row r="572" spans="1:6" ht="38.25">
      <c r="A572" s="12">
        <v>37033</v>
      </c>
      <c r="B572" s="36">
        <v>0.7705902777777777</v>
      </c>
      <c r="C572" s="37">
        <v>0.027777777777777776</v>
      </c>
      <c r="D572" s="33" t="s">
        <v>539</v>
      </c>
      <c r="E572" s="33"/>
      <c r="F572" s="34" t="s">
        <v>603</v>
      </c>
    </row>
    <row r="573" spans="2:6" ht="12.75">
      <c r="B573" s="36">
        <v>0.7988657407407408</v>
      </c>
      <c r="C573" s="32">
        <v>0</v>
      </c>
      <c r="D573" s="33" t="s">
        <v>524</v>
      </c>
      <c r="E573" s="33"/>
      <c r="F573" s="33"/>
    </row>
    <row r="574" spans="2:6" ht="12.75">
      <c r="B574" s="36">
        <v>0.7989583333333333</v>
      </c>
      <c r="C574" s="32">
        <v>0.010416666666666666</v>
      </c>
      <c r="D574" s="33" t="s">
        <v>525</v>
      </c>
      <c r="E574" s="33"/>
      <c r="F574" s="33"/>
    </row>
    <row r="575" spans="2:6" ht="12.75">
      <c r="B575" s="36">
        <v>0.809375</v>
      </c>
      <c r="C575" s="32">
        <v>0.00694444444444442</v>
      </c>
      <c r="D575" s="33" t="s">
        <v>522</v>
      </c>
      <c r="E575" s="33"/>
      <c r="F575" s="33" t="s">
        <v>526</v>
      </c>
    </row>
    <row r="576" spans="2:6" ht="12.75">
      <c r="B576" s="36">
        <v>0.8163541666666667</v>
      </c>
      <c r="C576" s="32">
        <v>0</v>
      </c>
      <c r="D576" s="33" t="s">
        <v>527</v>
      </c>
      <c r="E576" s="33"/>
      <c r="F576" s="33"/>
    </row>
    <row r="577" spans="1:6" ht="51">
      <c r="A577" s="12">
        <v>37033</v>
      </c>
      <c r="B577" s="36">
        <v>0.8164699074074074</v>
      </c>
      <c r="C577" s="32">
        <v>0.020833333333333332</v>
      </c>
      <c r="D577" s="33" t="s">
        <v>528</v>
      </c>
      <c r="E577" s="33"/>
      <c r="F577" s="34" t="s">
        <v>604</v>
      </c>
    </row>
    <row r="578" spans="2:6" ht="12.75">
      <c r="B578" s="36">
        <v>0.8374305555555556</v>
      </c>
      <c r="C578" s="37">
        <v>0.027777777777777776</v>
      </c>
      <c r="D578" s="33" t="s">
        <v>522</v>
      </c>
      <c r="E578" s="33"/>
      <c r="F578" s="33" t="s">
        <v>526</v>
      </c>
    </row>
    <row r="579" spans="2:6" ht="51">
      <c r="B579" s="36">
        <v>0.8652083333333334</v>
      </c>
      <c r="C579" s="37">
        <v>0.027777777777777776</v>
      </c>
      <c r="D579" s="34" t="s">
        <v>599</v>
      </c>
      <c r="E579" s="33"/>
      <c r="F579" s="34" t="s">
        <v>540</v>
      </c>
    </row>
    <row r="580" spans="2:6" ht="12.75">
      <c r="B580" s="36">
        <v>0.892986111111111</v>
      </c>
      <c r="C580" s="37">
        <v>0.027777777777777776</v>
      </c>
      <c r="D580" s="33" t="s">
        <v>522</v>
      </c>
      <c r="E580" s="33"/>
      <c r="F580" s="33"/>
    </row>
    <row r="581" spans="2:6" ht="12.75">
      <c r="B581" s="36">
        <v>0.920775462962963</v>
      </c>
      <c r="C581" s="37">
        <v>0.027777777777777776</v>
      </c>
      <c r="D581" s="33" t="s">
        <v>522</v>
      </c>
      <c r="E581" s="33"/>
      <c r="F581" s="33"/>
    </row>
    <row r="582" spans="2:6" ht="38.25">
      <c r="B582" s="36">
        <v>0.9485648148148148</v>
      </c>
      <c r="C582" s="37">
        <v>0.027777777777777776</v>
      </c>
      <c r="D582" s="33" t="s">
        <v>522</v>
      </c>
      <c r="E582" s="33"/>
      <c r="F582" s="34" t="s">
        <v>605</v>
      </c>
    </row>
    <row r="583" spans="1:6" ht="12.75">
      <c r="A583" s="12">
        <v>37033</v>
      </c>
      <c r="B583" s="36">
        <v>0.9763425925925926</v>
      </c>
      <c r="C583" s="37">
        <v>0.027777777777777776</v>
      </c>
      <c r="D583" s="33" t="s">
        <v>541</v>
      </c>
      <c r="E583" s="33"/>
      <c r="F583" s="33"/>
    </row>
    <row r="584" spans="1:6" ht="12.75">
      <c r="A584" s="12">
        <v>37034</v>
      </c>
      <c r="B584" s="36">
        <v>0.004270833333333334</v>
      </c>
      <c r="C584" s="37">
        <v>0.027777777777777776</v>
      </c>
      <c r="D584" s="33" t="s">
        <v>541</v>
      </c>
      <c r="E584" s="33"/>
      <c r="F584" s="33"/>
    </row>
    <row r="585" spans="2:6" ht="38.25">
      <c r="B585" s="36">
        <v>0.03204861111111111</v>
      </c>
      <c r="C585" s="37">
        <v>0.027777777777777776</v>
      </c>
      <c r="D585" s="33" t="s">
        <v>541</v>
      </c>
      <c r="E585" s="33"/>
      <c r="F585" s="34" t="s">
        <v>607</v>
      </c>
    </row>
    <row r="586" spans="2:6" ht="12.75">
      <c r="B586" s="36">
        <v>0.059814814814814814</v>
      </c>
      <c r="C586" s="35">
        <v>0</v>
      </c>
      <c r="D586" s="33" t="s">
        <v>524</v>
      </c>
      <c r="E586" s="33"/>
      <c r="F586" s="33"/>
    </row>
    <row r="587" spans="2:6" ht="12.75">
      <c r="B587" s="36">
        <v>0.060069444444444446</v>
      </c>
      <c r="C587" s="35">
        <v>0.006944444444444444</v>
      </c>
      <c r="D587" s="33" t="s">
        <v>525</v>
      </c>
      <c r="E587" s="33"/>
      <c r="F587" s="33"/>
    </row>
    <row r="588" spans="2:6" ht="12.75">
      <c r="B588" s="36">
        <v>0.06702546296296297</v>
      </c>
      <c r="C588" s="35">
        <v>0.006944444444444444</v>
      </c>
      <c r="D588" s="33" t="s">
        <v>541</v>
      </c>
      <c r="E588" s="33"/>
      <c r="F588" s="33" t="s">
        <v>542</v>
      </c>
    </row>
    <row r="589" spans="2:6" ht="12.75">
      <c r="B589" s="36">
        <v>0.07381944444444444</v>
      </c>
      <c r="C589" s="35">
        <v>0</v>
      </c>
      <c r="D589" s="33" t="s">
        <v>527</v>
      </c>
      <c r="E589" s="33"/>
      <c r="F589" s="33"/>
    </row>
    <row r="590" spans="1:6" ht="51">
      <c r="A590" s="12">
        <v>37034</v>
      </c>
      <c r="B590" s="36">
        <v>0.07420138888888889</v>
      </c>
      <c r="C590" s="35">
        <v>0.020833333333333332</v>
      </c>
      <c r="D590" s="33" t="s">
        <v>528</v>
      </c>
      <c r="E590" s="33"/>
      <c r="F590" s="34" t="s">
        <v>608</v>
      </c>
    </row>
    <row r="591" spans="2:6" ht="12.75">
      <c r="B591" s="36">
        <v>0.09583333333333333</v>
      </c>
      <c r="C591" s="35"/>
      <c r="D591" s="33" t="s">
        <v>570</v>
      </c>
      <c r="E591" s="33"/>
      <c r="F591" s="33" t="s">
        <v>571</v>
      </c>
    </row>
    <row r="592" spans="2:6" ht="12.75">
      <c r="B592" s="32"/>
      <c r="C592" s="33"/>
      <c r="D592" s="33"/>
      <c r="E592" s="33"/>
      <c r="F592" s="33" t="s">
        <v>572</v>
      </c>
    </row>
    <row r="593" spans="2:6" ht="12.75">
      <c r="B593" s="33"/>
      <c r="C593" s="33"/>
      <c r="D593" s="33"/>
      <c r="E593" s="33"/>
      <c r="F593" s="33"/>
    </row>
    <row r="594" spans="2:6" ht="25.5">
      <c r="B594" s="33"/>
      <c r="C594" s="33"/>
      <c r="D594" s="33"/>
      <c r="E594" s="33"/>
      <c r="F594" s="34" t="s">
        <v>543</v>
      </c>
    </row>
    <row r="595" spans="2:6" ht="12.75">
      <c r="B595" s="33"/>
      <c r="C595" s="33"/>
      <c r="D595" s="33"/>
      <c r="E595" s="33"/>
      <c r="F595" s="33"/>
    </row>
    <row r="596" spans="2:6" ht="12.75">
      <c r="B596"/>
      <c r="F596"/>
    </row>
    <row r="597" ht="12.75">
      <c r="C597" s="11"/>
    </row>
    <row r="598" ht="12.75">
      <c r="C598" s="11"/>
    </row>
    <row r="599" spans="2:6" ht="12.75">
      <c r="B599" s="33" t="s">
        <v>545</v>
      </c>
      <c r="C599" s="33" t="s">
        <v>559</v>
      </c>
      <c r="D599" s="33" t="s">
        <v>514</v>
      </c>
      <c r="E599" s="33"/>
      <c r="F599" s="33" t="s">
        <v>515</v>
      </c>
    </row>
    <row r="600" spans="2:6" ht="12.75">
      <c r="B600" s="33"/>
      <c r="C600" s="33"/>
      <c r="D600" s="33"/>
      <c r="E600" s="33"/>
      <c r="F600" s="33" t="s">
        <v>516</v>
      </c>
    </row>
    <row r="601" spans="2:6" ht="12.75">
      <c r="B601" s="36">
        <v>0.1</v>
      </c>
      <c r="C601" s="33"/>
      <c r="D601" s="33"/>
      <c r="E601" s="33"/>
      <c r="F601" s="33" t="s">
        <v>595</v>
      </c>
    </row>
    <row r="602" spans="2:6" ht="25.5">
      <c r="B602" s="33"/>
      <c r="C602" s="33"/>
      <c r="D602" s="34" t="s">
        <v>610</v>
      </c>
      <c r="E602" s="33"/>
      <c r="F602" s="33" t="s">
        <v>598</v>
      </c>
    </row>
    <row r="603" spans="2:6" ht="12.75">
      <c r="B603" s="33"/>
      <c r="C603" s="33"/>
      <c r="D603" s="33"/>
      <c r="E603" s="33"/>
      <c r="F603" s="33" t="s">
        <v>562</v>
      </c>
    </row>
    <row r="604" spans="2:6" ht="12.75">
      <c r="B604" s="33"/>
      <c r="C604" s="33"/>
      <c r="D604" s="33"/>
      <c r="E604" s="33"/>
      <c r="F604" s="33" t="s">
        <v>517</v>
      </c>
    </row>
    <row r="605" spans="2:6" ht="63.75">
      <c r="B605" s="36">
        <v>0.12430555555555556</v>
      </c>
      <c r="C605" s="33"/>
      <c r="D605" s="34" t="s">
        <v>591</v>
      </c>
      <c r="E605" s="33"/>
      <c r="F605" s="34" t="s">
        <v>611</v>
      </c>
    </row>
    <row r="606" spans="1:6" ht="38.25">
      <c r="A606" s="12">
        <v>37034</v>
      </c>
      <c r="B606" s="36">
        <v>0.12430555555555556</v>
      </c>
      <c r="C606" s="32">
        <v>0</v>
      </c>
      <c r="D606" s="34" t="s">
        <v>569</v>
      </c>
      <c r="E606" s="33"/>
      <c r="F606" s="34" t="s">
        <v>612</v>
      </c>
    </row>
    <row r="607" spans="1:6" ht="39" customHeight="1">
      <c r="A607" s="16"/>
      <c r="B607" s="36">
        <v>0.12725694444444444</v>
      </c>
      <c r="C607" s="32">
        <v>0</v>
      </c>
      <c r="D607" s="33" t="s">
        <v>592</v>
      </c>
      <c r="E607" s="33"/>
      <c r="F607" s="33"/>
    </row>
    <row r="608" spans="1:6" ht="47.25" customHeight="1">
      <c r="A608" s="18"/>
      <c r="B608" s="36">
        <v>0.12800925925925927</v>
      </c>
      <c r="C608" s="32">
        <v>0.020833333333333332</v>
      </c>
      <c r="D608" s="34" t="s">
        <v>606</v>
      </c>
      <c r="E608" s="34" t="s">
        <v>613</v>
      </c>
      <c r="F608" s="33" t="s">
        <v>520</v>
      </c>
    </row>
    <row r="609" spans="1:6" ht="51">
      <c r="A609" s="12">
        <v>37034</v>
      </c>
      <c r="B609" s="36">
        <v>0.12986111111111112</v>
      </c>
      <c r="C609" s="32">
        <v>0.020833333333333332</v>
      </c>
      <c r="D609" s="34" t="s">
        <v>581</v>
      </c>
      <c r="E609" s="33"/>
      <c r="F609" s="34" t="s">
        <v>521</v>
      </c>
    </row>
    <row r="610" spans="1:6" ht="25.5">
      <c r="A610" s="18"/>
      <c r="B610" s="36">
        <v>0.14930555555555555</v>
      </c>
      <c r="C610" s="32">
        <v>0.027777777777777776</v>
      </c>
      <c r="D610" s="33" t="s">
        <v>522</v>
      </c>
      <c r="E610" s="33"/>
      <c r="F610" s="34" t="s">
        <v>597</v>
      </c>
    </row>
    <row r="611" spans="1:6" ht="12.75">
      <c r="A611" s="18"/>
      <c r="B611" s="36">
        <v>0.17708333333333334</v>
      </c>
      <c r="C611" s="32">
        <v>0</v>
      </c>
      <c r="D611" s="33" t="s">
        <v>524</v>
      </c>
      <c r="E611" s="33"/>
      <c r="F611" s="33"/>
    </row>
    <row r="612" spans="1:6" ht="12.75">
      <c r="A612" s="12"/>
      <c r="B612" s="36">
        <v>0.1772800925925926</v>
      </c>
      <c r="C612" s="37">
        <v>0.003472222222222217</v>
      </c>
      <c r="D612" s="33" t="s">
        <v>525</v>
      </c>
      <c r="E612" s="33"/>
      <c r="F612" s="33"/>
    </row>
    <row r="613" spans="2:6" ht="12.75">
      <c r="B613" s="36">
        <v>0.18075231481481482</v>
      </c>
      <c r="C613" s="32">
        <v>0.0034722222222222307</v>
      </c>
      <c r="D613" s="33" t="s">
        <v>522</v>
      </c>
      <c r="E613" s="33"/>
      <c r="F613" s="33" t="s">
        <v>526</v>
      </c>
    </row>
    <row r="614" spans="2:6" ht="12.75">
      <c r="B614" s="36">
        <v>0.18422453703703703</v>
      </c>
      <c r="C614" s="32">
        <v>0</v>
      </c>
      <c r="D614" s="33" t="s">
        <v>527</v>
      </c>
      <c r="E614" s="33"/>
      <c r="F614" s="33"/>
    </row>
    <row r="615" spans="2:6" ht="38.25">
      <c r="B615" s="36">
        <v>0.18447916666666667</v>
      </c>
      <c r="C615" s="32">
        <v>0.020833333333333322</v>
      </c>
      <c r="D615" s="33" t="s">
        <v>528</v>
      </c>
      <c r="E615" s="33"/>
      <c r="F615" s="34" t="s">
        <v>614</v>
      </c>
    </row>
    <row r="616" spans="1:6" ht="12.75">
      <c r="A616" s="12">
        <v>37034</v>
      </c>
      <c r="B616" s="36">
        <v>0.2053125</v>
      </c>
      <c r="C616" s="32">
        <v>0.027777777777777776</v>
      </c>
      <c r="D616" s="33" t="s">
        <v>529</v>
      </c>
      <c r="E616" s="33"/>
      <c r="F616" s="33" t="s">
        <v>588</v>
      </c>
    </row>
    <row r="617" spans="2:6" ht="38.25">
      <c r="B617" s="36">
        <v>0.23310185185185184</v>
      </c>
      <c r="C617" s="32">
        <v>0.027777777777777776</v>
      </c>
      <c r="D617" s="33" t="s">
        <v>530</v>
      </c>
      <c r="E617" s="33"/>
      <c r="F617" s="34" t="s">
        <v>615</v>
      </c>
    </row>
    <row r="618" spans="2:6" ht="12.75">
      <c r="B618" s="36">
        <v>0.26087962962962963</v>
      </c>
      <c r="C618" s="32">
        <v>0.027777777777777776</v>
      </c>
      <c r="D618" s="33" t="s">
        <v>531</v>
      </c>
      <c r="E618" s="33"/>
      <c r="F618" s="33" t="s">
        <v>588</v>
      </c>
    </row>
    <row r="619" spans="2:6" ht="51">
      <c r="B619" s="36">
        <v>0.2886574074074074</v>
      </c>
      <c r="C619" s="32">
        <v>0.027777777777777776</v>
      </c>
      <c r="D619" s="33" t="s">
        <v>532</v>
      </c>
      <c r="E619" s="33"/>
      <c r="F619" s="34" t="s">
        <v>616</v>
      </c>
    </row>
    <row r="620" spans="2:6" ht="12.75">
      <c r="B620" s="36">
        <v>0.31643518518518515</v>
      </c>
      <c r="C620" s="32">
        <v>0.027777777777777776</v>
      </c>
      <c r="D620" s="33" t="s">
        <v>533</v>
      </c>
      <c r="E620" s="33"/>
      <c r="F620" s="33" t="s">
        <v>588</v>
      </c>
    </row>
    <row r="621" spans="2:6" ht="12.75">
      <c r="B621" s="36">
        <v>0.34434027777777776</v>
      </c>
      <c r="C621" s="32">
        <v>0.006944444444444444</v>
      </c>
      <c r="D621" s="33" t="s">
        <v>534</v>
      </c>
      <c r="E621" s="33"/>
      <c r="F621" s="33"/>
    </row>
    <row r="622" spans="1:6" ht="51">
      <c r="A622" s="12">
        <v>37034</v>
      </c>
      <c r="B622" s="36">
        <v>0.35322916666666665</v>
      </c>
      <c r="C622" s="32">
        <v>0.027777777777777776</v>
      </c>
      <c r="D622" s="33" t="s">
        <v>535</v>
      </c>
      <c r="E622" s="33"/>
      <c r="F622" s="34" t="s">
        <v>617</v>
      </c>
    </row>
    <row r="623" spans="2:6" ht="12.75">
      <c r="B623" s="36">
        <v>0.3787152777777778</v>
      </c>
      <c r="C623" s="32">
        <v>0.027777777777777776</v>
      </c>
      <c r="D623" s="33" t="s">
        <v>536</v>
      </c>
      <c r="E623" s="33"/>
      <c r="F623" s="33" t="s">
        <v>588</v>
      </c>
    </row>
    <row r="624" spans="2:6" ht="51">
      <c r="B624" s="36">
        <v>0.40446759259259263</v>
      </c>
      <c r="C624" s="32">
        <v>0.027777777777777776</v>
      </c>
      <c r="D624" s="33" t="s">
        <v>537</v>
      </c>
      <c r="E624" s="33"/>
      <c r="F624" s="34" t="s">
        <v>618</v>
      </c>
    </row>
    <row r="625" spans="2:6" ht="12.75">
      <c r="B625" s="36">
        <v>0.43009259259259264</v>
      </c>
      <c r="C625" s="32">
        <v>0.027777777777777776</v>
      </c>
      <c r="D625" s="33" t="s">
        <v>538</v>
      </c>
      <c r="E625" s="33"/>
      <c r="F625" s="33" t="s">
        <v>588</v>
      </c>
    </row>
    <row r="626" spans="2:6" ht="38.25">
      <c r="B626" s="36">
        <v>0.4583101851851852</v>
      </c>
      <c r="C626" s="32">
        <v>0.027777777777777776</v>
      </c>
      <c r="D626" s="33" t="s">
        <v>539</v>
      </c>
      <c r="E626" s="33"/>
      <c r="F626" s="34" t="s">
        <v>619</v>
      </c>
    </row>
    <row r="627" spans="2:6" ht="12.75">
      <c r="B627" s="36">
        <v>0.4825231481481482</v>
      </c>
      <c r="C627" s="32"/>
      <c r="D627" s="33"/>
      <c r="E627" s="33"/>
      <c r="F627" s="34" t="s">
        <v>620</v>
      </c>
    </row>
    <row r="628" spans="2:6" ht="12.75">
      <c r="B628" s="36">
        <v>0.4851273148148148</v>
      </c>
      <c r="C628" s="32">
        <v>0</v>
      </c>
      <c r="D628" s="33" t="s">
        <v>524</v>
      </c>
      <c r="E628" s="33"/>
      <c r="F628" s="33"/>
    </row>
    <row r="629" spans="2:6" ht="12.75">
      <c r="B629" s="36">
        <v>0.48527777777777775</v>
      </c>
      <c r="C629" s="32">
        <v>0.010416666666666666</v>
      </c>
      <c r="D629" s="33" t="s">
        <v>525</v>
      </c>
      <c r="E629" s="33"/>
      <c r="F629" s="33" t="s">
        <v>621</v>
      </c>
    </row>
    <row r="630" spans="2:6" ht="12.75">
      <c r="B630" s="36">
        <v>0.49571759259259257</v>
      </c>
      <c r="C630" s="32">
        <v>0.00694444444444442</v>
      </c>
      <c r="D630" s="33" t="s">
        <v>522</v>
      </c>
      <c r="E630" s="33"/>
      <c r="F630" s="33" t="s">
        <v>526</v>
      </c>
    </row>
    <row r="631" spans="2:6" ht="12.75">
      <c r="B631" s="36">
        <v>0.49887731481481484</v>
      </c>
      <c r="C631" s="32">
        <v>0</v>
      </c>
      <c r="D631" s="33" t="s">
        <v>527</v>
      </c>
      <c r="E631" s="33"/>
      <c r="F631" s="33"/>
    </row>
    <row r="632" spans="2:6" ht="51">
      <c r="B632" s="36">
        <v>0.4990393518518519</v>
      </c>
      <c r="C632" s="32">
        <v>0.020833333333333332</v>
      </c>
      <c r="D632" s="33" t="s">
        <v>528</v>
      </c>
      <c r="E632" s="33"/>
      <c r="F632" s="34" t="s">
        <v>622</v>
      </c>
    </row>
    <row r="633" spans="2:6" ht="12.75">
      <c r="B633" s="36">
        <v>0.5232060185185184</v>
      </c>
      <c r="C633" s="32">
        <v>0.027777777777777776</v>
      </c>
      <c r="D633" s="33" t="s">
        <v>522</v>
      </c>
      <c r="E633" s="33"/>
      <c r="F633" s="33" t="s">
        <v>526</v>
      </c>
    </row>
    <row r="634" spans="1:6" ht="51">
      <c r="A634" s="9">
        <v>37034</v>
      </c>
      <c r="B634" s="36">
        <v>0.5509259259259259</v>
      </c>
      <c r="C634" s="32">
        <v>0.027777777777777776</v>
      </c>
      <c r="D634" s="34" t="s">
        <v>623</v>
      </c>
      <c r="E634" s="33"/>
      <c r="F634" s="34" t="s">
        <v>540</v>
      </c>
    </row>
    <row r="635" spans="2:6" ht="12.75">
      <c r="B635" s="36">
        <v>0.5720138888888889</v>
      </c>
      <c r="C635" s="32">
        <v>0.027777777777777776</v>
      </c>
      <c r="D635" s="33" t="s">
        <v>522</v>
      </c>
      <c r="E635" s="33"/>
      <c r="F635" s="33"/>
    </row>
    <row r="636" spans="2:6" ht="12.75">
      <c r="B636" s="36">
        <v>0.5975</v>
      </c>
      <c r="C636" s="32">
        <v>0.027777777777777776</v>
      </c>
      <c r="D636" s="33" t="s">
        <v>522</v>
      </c>
      <c r="E636" s="33"/>
      <c r="F636" s="33"/>
    </row>
    <row r="637" spans="2:6" ht="38.25">
      <c r="B637" s="36">
        <v>0.6229745370370371</v>
      </c>
      <c r="C637" s="32">
        <v>0.027777777777777776</v>
      </c>
      <c r="D637" s="33" t="s">
        <v>522</v>
      </c>
      <c r="E637" s="33"/>
      <c r="F637" s="34" t="s">
        <v>624</v>
      </c>
    </row>
    <row r="638" spans="2:6" ht="12.75">
      <c r="B638" s="36">
        <v>0.6484722222222222</v>
      </c>
      <c r="C638" s="32">
        <v>0.027777777777777776</v>
      </c>
      <c r="D638" s="33" t="s">
        <v>541</v>
      </c>
      <c r="E638" s="33"/>
      <c r="F638" s="33"/>
    </row>
    <row r="639" spans="2:6" ht="12.75">
      <c r="B639" s="36">
        <v>0.6740972222222222</v>
      </c>
      <c r="C639" s="32">
        <v>0.027777777777777776</v>
      </c>
      <c r="D639" s="33" t="s">
        <v>541</v>
      </c>
      <c r="E639" s="33"/>
      <c r="F639" s="33"/>
    </row>
    <row r="640" spans="2:6" ht="38.25">
      <c r="B640" s="36">
        <v>0.7019907407407407</v>
      </c>
      <c r="C640" s="32">
        <v>0.027777777777777776</v>
      </c>
      <c r="D640" s="33" t="s">
        <v>541</v>
      </c>
      <c r="E640" s="33"/>
      <c r="F640" s="34" t="s">
        <v>628</v>
      </c>
    </row>
    <row r="641" spans="2:6" ht="23.25" customHeight="1">
      <c r="B641" s="36">
        <v>0.7303703703703704</v>
      </c>
      <c r="C641" s="35">
        <v>0</v>
      </c>
      <c r="D641" s="33" t="s">
        <v>524</v>
      </c>
      <c r="E641" s="33"/>
      <c r="F641" s="33"/>
    </row>
    <row r="642" spans="2:6" ht="24" customHeight="1">
      <c r="B642" s="36">
        <v>0.7310185185185185</v>
      </c>
      <c r="C642" s="35">
        <v>0.006944444444444444</v>
      </c>
      <c r="D642" s="33" t="s">
        <v>525</v>
      </c>
      <c r="E642" s="33"/>
      <c r="F642" s="33"/>
    </row>
    <row r="643" spans="2:6" ht="19.5" customHeight="1">
      <c r="B643" s="36">
        <v>0.7375578703703703</v>
      </c>
      <c r="C643" s="35">
        <v>0.006944444444444444</v>
      </c>
      <c r="D643" s="33" t="s">
        <v>541</v>
      </c>
      <c r="E643" s="33"/>
      <c r="F643" s="33" t="s">
        <v>542</v>
      </c>
    </row>
    <row r="644" spans="2:6" ht="12.75">
      <c r="B644" s="36">
        <v>0.7409722222222223</v>
      </c>
      <c r="C644" s="35">
        <v>0</v>
      </c>
      <c r="D644" s="33" t="s">
        <v>527</v>
      </c>
      <c r="E644" s="33"/>
      <c r="F644" s="33"/>
    </row>
    <row r="645" spans="2:6" ht="51">
      <c r="B645" s="36">
        <f>B644+C644</f>
        <v>0.7409722222222223</v>
      </c>
      <c r="C645" s="35">
        <v>0.020833333333333332</v>
      </c>
      <c r="D645" s="33" t="s">
        <v>528</v>
      </c>
      <c r="E645" s="33"/>
      <c r="F645" s="34" t="s">
        <v>633</v>
      </c>
    </row>
    <row r="646" spans="2:6" ht="12.75">
      <c r="B646" s="36">
        <v>0.7627893518518518</v>
      </c>
      <c r="C646" s="35">
        <v>0.006944444444444444</v>
      </c>
      <c r="D646" s="33" t="s">
        <v>544</v>
      </c>
      <c r="E646" s="33"/>
      <c r="F646" s="33" t="s">
        <v>594</v>
      </c>
    </row>
    <row r="647" spans="2:6" ht="12.75">
      <c r="B647" s="33"/>
      <c r="C647" s="33"/>
      <c r="D647" s="33"/>
      <c r="E647" s="33"/>
      <c r="F647" s="33"/>
    </row>
    <row r="648" spans="2:6" ht="12.75">
      <c r="B648" s="33"/>
      <c r="C648" s="33"/>
      <c r="D648" s="33"/>
      <c r="E648" s="33"/>
      <c r="F648" s="33" t="s">
        <v>600</v>
      </c>
    </row>
    <row r="649" spans="2:6" ht="25.5">
      <c r="B649" s="33"/>
      <c r="C649" s="33"/>
      <c r="D649" s="33"/>
      <c r="E649" s="33"/>
      <c r="F649" s="34" t="s">
        <v>634</v>
      </c>
    </row>
    <row r="650" spans="2:6" ht="12.75">
      <c r="B650"/>
      <c r="F650"/>
    </row>
    <row r="651" spans="1:6" ht="12.75">
      <c r="A651" s="9">
        <v>37034</v>
      </c>
      <c r="B651" s="32" t="s">
        <v>632</v>
      </c>
      <c r="C651" s="32"/>
      <c r="D651" s="33"/>
      <c r="E651" s="33"/>
      <c r="F651" s="34" t="s">
        <v>625</v>
      </c>
    </row>
    <row r="652" spans="2:6" ht="12.75">
      <c r="B652" s="32"/>
      <c r="C652" s="32"/>
      <c r="D652" s="33"/>
      <c r="E652" s="33"/>
      <c r="F652" s="34" t="s">
        <v>629</v>
      </c>
    </row>
    <row r="653" spans="2:6" ht="12.75">
      <c r="B653" s="36">
        <v>0.7645833333333334</v>
      </c>
      <c r="C653" s="32"/>
      <c r="D653" s="33"/>
      <c r="E653" s="33"/>
      <c r="F653" s="34" t="s">
        <v>630</v>
      </c>
    </row>
    <row r="654" spans="2:6" ht="12.75">
      <c r="B654" s="36">
        <v>0.7645833333333334</v>
      </c>
      <c r="C654" s="32"/>
      <c r="D654" s="33"/>
      <c r="E654" s="33"/>
      <c r="F654" s="34" t="s">
        <v>517</v>
      </c>
    </row>
    <row r="655" spans="2:6" ht="25.5">
      <c r="B655" s="36"/>
      <c r="C655" s="32"/>
      <c r="D655" s="33"/>
      <c r="E655" s="33"/>
      <c r="F655" s="34" t="s">
        <v>635</v>
      </c>
    </row>
    <row r="656" spans="2:6" ht="62.25" customHeight="1">
      <c r="B656" s="36">
        <v>0.7854166666666668</v>
      </c>
      <c r="C656" s="32"/>
      <c r="D656" s="34" t="s">
        <v>631</v>
      </c>
      <c r="E656" s="33"/>
      <c r="F656" s="34" t="s">
        <v>636</v>
      </c>
    </row>
    <row r="657" spans="2:6" ht="66" customHeight="1">
      <c r="B657" s="36">
        <v>0.7861111111111111</v>
      </c>
      <c r="C657" s="32">
        <v>0</v>
      </c>
      <c r="D657" s="34"/>
      <c r="E657" s="33"/>
      <c r="F657" s="34" t="s">
        <v>637</v>
      </c>
    </row>
    <row r="658" spans="2:6" ht="12.75">
      <c r="B658" s="36">
        <v>0.7865856481481481</v>
      </c>
      <c r="C658" s="32">
        <v>0</v>
      </c>
      <c r="D658" s="33" t="s">
        <v>592</v>
      </c>
      <c r="E658" s="33"/>
      <c r="F658" s="34"/>
    </row>
    <row r="659" spans="2:6" ht="37.5" customHeight="1">
      <c r="B659" s="36">
        <v>0.7877199074074074</v>
      </c>
      <c r="C659" s="32">
        <v>0</v>
      </c>
      <c r="D659" s="33" t="s">
        <v>519</v>
      </c>
      <c r="E659" s="33"/>
      <c r="F659" s="34" t="s">
        <v>626</v>
      </c>
    </row>
    <row r="660" spans="2:6" ht="42.75" customHeight="1">
      <c r="B660" s="36">
        <v>0.7886458333333333</v>
      </c>
      <c r="C660" s="32">
        <v>0.020833333333333332</v>
      </c>
      <c r="D660" s="34" t="s">
        <v>627</v>
      </c>
      <c r="E660" s="33"/>
      <c r="F660" s="34" t="s">
        <v>521</v>
      </c>
    </row>
    <row r="661" spans="2:6" ht="63.75">
      <c r="B661" s="36">
        <v>0.7989351851851851</v>
      </c>
      <c r="C661" s="32">
        <v>0.027777777777777776</v>
      </c>
      <c r="D661" s="33" t="s">
        <v>522</v>
      </c>
      <c r="E661" s="33"/>
      <c r="F661" s="39" t="s">
        <v>661</v>
      </c>
    </row>
    <row r="662" spans="2:6" ht="12.75">
      <c r="B662" s="36">
        <v>0.8249884259259259</v>
      </c>
      <c r="C662" s="32">
        <v>0</v>
      </c>
      <c r="D662" s="33" t="s">
        <v>524</v>
      </c>
      <c r="E662" s="33"/>
      <c r="F662" s="34"/>
    </row>
    <row r="663" spans="2:6" ht="12.75">
      <c r="B663" s="36">
        <v>0.8253935185185185</v>
      </c>
      <c r="C663" s="32">
        <v>0.003472222222222222</v>
      </c>
      <c r="D663" s="33" t="s">
        <v>525</v>
      </c>
      <c r="E663" s="33"/>
      <c r="F663" s="34"/>
    </row>
    <row r="664" spans="2:6" ht="25.5" customHeight="1">
      <c r="B664" s="36">
        <v>0.828912037037037</v>
      </c>
      <c r="C664" s="32">
        <v>0.003472222222222222</v>
      </c>
      <c r="D664" s="33" t="s">
        <v>522</v>
      </c>
      <c r="E664" s="33"/>
      <c r="F664" s="34" t="s">
        <v>526</v>
      </c>
    </row>
    <row r="665" spans="2:6" ht="15.75" customHeight="1">
      <c r="B665" s="36">
        <v>0.8320601851851852</v>
      </c>
      <c r="C665" s="32">
        <v>0</v>
      </c>
      <c r="D665" s="33" t="s">
        <v>527</v>
      </c>
      <c r="E665" s="33"/>
      <c r="F665" s="34"/>
    </row>
    <row r="666" spans="2:6" ht="38.25" customHeight="1">
      <c r="B666" s="36">
        <v>0.8322222222222222</v>
      </c>
      <c r="C666" s="32">
        <v>0.020833333333333332</v>
      </c>
      <c r="D666" s="33" t="s">
        <v>528</v>
      </c>
      <c r="E666" s="33"/>
      <c r="F666" s="34" t="s">
        <v>638</v>
      </c>
    </row>
    <row r="667" spans="2:6" ht="12.75">
      <c r="B667" s="36">
        <v>0.8530092592592592</v>
      </c>
      <c r="C667" s="32">
        <v>0.027777777777777776</v>
      </c>
      <c r="D667" s="33" t="s">
        <v>529</v>
      </c>
      <c r="E667" s="33"/>
      <c r="F667" s="34" t="s">
        <v>588</v>
      </c>
    </row>
    <row r="668" spans="1:6" ht="25.5">
      <c r="A668" s="9">
        <v>37034</v>
      </c>
      <c r="B668" s="36">
        <v>0.8833333333333333</v>
      </c>
      <c r="C668" s="32">
        <v>0.020833333333333332</v>
      </c>
      <c r="D668" s="33" t="s">
        <v>662</v>
      </c>
      <c r="E668" s="33"/>
      <c r="F668" s="34" t="s">
        <v>663</v>
      </c>
    </row>
    <row r="669" spans="2:6" ht="51">
      <c r="B669" s="36">
        <v>0.8903587962962963</v>
      </c>
      <c r="C669" s="32">
        <v>0.027777777777777776</v>
      </c>
      <c r="D669" s="33" t="s">
        <v>530</v>
      </c>
      <c r="E669" s="33"/>
      <c r="F669" s="34" t="s">
        <v>671</v>
      </c>
    </row>
    <row r="670" spans="2:6" ht="12.75">
      <c r="B670" s="36">
        <v>0.916724537037037</v>
      </c>
      <c r="C670" s="32">
        <v>0.027777777777777776</v>
      </c>
      <c r="D670" s="33" t="s">
        <v>531</v>
      </c>
      <c r="E670" s="33"/>
      <c r="F670" s="34" t="s">
        <v>588</v>
      </c>
    </row>
    <row r="671" spans="2:6" ht="12.75">
      <c r="B671" s="36">
        <v>0.9428472222222223</v>
      </c>
      <c r="C671" s="32">
        <v>0.027777777777777776</v>
      </c>
      <c r="D671" s="33" t="s">
        <v>532</v>
      </c>
      <c r="E671" s="33"/>
      <c r="F671" s="34" t="s">
        <v>588</v>
      </c>
    </row>
    <row r="672" spans="2:6" ht="12.75">
      <c r="B672" s="36">
        <v>0.9698032407407408</v>
      </c>
      <c r="C672" s="32">
        <v>0.027777777777777776</v>
      </c>
      <c r="D672" s="33" t="s">
        <v>533</v>
      </c>
      <c r="E672" s="33"/>
      <c r="F672" s="34" t="s">
        <v>588</v>
      </c>
    </row>
    <row r="673" spans="1:6" ht="15.75" customHeight="1">
      <c r="A673" s="9">
        <v>37035</v>
      </c>
      <c r="B673" s="36">
        <v>0.9974537037037038</v>
      </c>
      <c r="C673" s="32">
        <v>0.006944444444444444</v>
      </c>
      <c r="D673" s="33" t="s">
        <v>534</v>
      </c>
      <c r="E673" s="33"/>
      <c r="F673" s="34"/>
    </row>
    <row r="674" spans="2:6" ht="12.75">
      <c r="B674" s="36">
        <f>B673+C673</f>
        <v>1.0043981481481483</v>
      </c>
      <c r="C674" s="32">
        <v>0.027777777777777776</v>
      </c>
      <c r="D674" s="33" t="s">
        <v>535</v>
      </c>
      <c r="E674" s="33"/>
      <c r="F674" s="34" t="s">
        <v>588</v>
      </c>
    </row>
    <row r="675" spans="2:6" ht="12.75">
      <c r="B675" s="36">
        <v>0.030555555555555555</v>
      </c>
      <c r="C675" s="32">
        <v>0.027777777777777776</v>
      </c>
      <c r="D675" s="33" t="s">
        <v>536</v>
      </c>
      <c r="E675" s="33"/>
      <c r="F675" s="34" t="s">
        <v>588</v>
      </c>
    </row>
    <row r="676" spans="2:6" ht="12.75">
      <c r="B676" s="36">
        <v>0.05659722222222222</v>
      </c>
      <c r="C676" s="32">
        <v>0.027777777777777776</v>
      </c>
      <c r="D676" s="33" t="s">
        <v>537</v>
      </c>
      <c r="E676" s="33"/>
      <c r="F676" s="34" t="s">
        <v>588</v>
      </c>
    </row>
    <row r="677" spans="2:6" ht="12.75">
      <c r="B677" s="36">
        <v>0.08333333333333333</v>
      </c>
      <c r="C677" s="32">
        <v>0.027777777777777776</v>
      </c>
      <c r="D677" s="33" t="s">
        <v>538</v>
      </c>
      <c r="E677" s="33"/>
      <c r="F677" s="34" t="s">
        <v>588</v>
      </c>
    </row>
    <row r="678" spans="2:6" ht="38.25" customHeight="1">
      <c r="B678" s="36">
        <v>0.10972222222222222</v>
      </c>
      <c r="C678" s="32">
        <v>0.027777777777777776</v>
      </c>
      <c r="D678" s="33" t="s">
        <v>539</v>
      </c>
      <c r="E678" s="33"/>
      <c r="F678" s="34" t="s">
        <v>672</v>
      </c>
    </row>
    <row r="679" spans="2:6" ht="38.25" customHeight="1">
      <c r="B679" s="36">
        <v>0.1350462962962963</v>
      </c>
      <c r="C679" s="32"/>
      <c r="D679" s="33"/>
      <c r="E679" s="33"/>
      <c r="F679" s="43" t="s">
        <v>681</v>
      </c>
    </row>
    <row r="680" spans="2:6" ht="12.75">
      <c r="B680" s="36">
        <v>0.1361111111111111</v>
      </c>
      <c r="C680" s="32">
        <v>0</v>
      </c>
      <c r="D680" s="33" t="s">
        <v>524</v>
      </c>
      <c r="E680" s="33"/>
      <c r="F680" s="34"/>
    </row>
    <row r="681" spans="2:6" ht="12.75">
      <c r="B681" s="36">
        <v>0.13628472222222224</v>
      </c>
      <c r="C681" s="32">
        <v>0.010416666666666666</v>
      </c>
      <c r="D681" s="33" t="s">
        <v>525</v>
      </c>
      <c r="E681" s="33"/>
      <c r="F681" s="34"/>
    </row>
    <row r="682" spans="2:6" ht="12.75">
      <c r="B682" s="36">
        <v>0.14883101851851852</v>
      </c>
      <c r="C682" s="32"/>
      <c r="D682" s="33" t="s">
        <v>524</v>
      </c>
      <c r="E682" s="33"/>
      <c r="F682" s="34" t="s">
        <v>673</v>
      </c>
    </row>
    <row r="683" spans="2:6" ht="12.75">
      <c r="B683" s="36">
        <v>0.1491435185185185</v>
      </c>
      <c r="C683" s="32"/>
      <c r="D683" s="33" t="s">
        <v>525</v>
      </c>
      <c r="E683" s="33"/>
      <c r="F683" s="34" t="s">
        <v>674</v>
      </c>
    </row>
    <row r="684" spans="2:6" ht="12.75">
      <c r="B684" s="36">
        <v>0.15797453703703704</v>
      </c>
      <c r="C684" s="32"/>
      <c r="D684" s="33" t="s">
        <v>675</v>
      </c>
      <c r="E684" s="33"/>
      <c r="F684" s="34" t="s">
        <v>676</v>
      </c>
    </row>
    <row r="685" spans="2:6" ht="12.75">
      <c r="B685" s="36">
        <v>0.1638888888888889</v>
      </c>
      <c r="C685" s="32"/>
      <c r="D685" s="33" t="s">
        <v>855</v>
      </c>
      <c r="E685" s="33"/>
      <c r="F685" s="34" t="s">
        <v>679</v>
      </c>
    </row>
    <row r="686" spans="2:6" ht="12.75">
      <c r="B686" s="36">
        <v>0.1642361111111111</v>
      </c>
      <c r="C686" s="32"/>
      <c r="D686" s="33" t="s">
        <v>856</v>
      </c>
      <c r="E686" s="33"/>
      <c r="F686" s="34"/>
    </row>
    <row r="687" spans="2:6" ht="12.75">
      <c r="B687" s="36">
        <v>0.16515046296296296</v>
      </c>
      <c r="C687" s="32"/>
      <c r="D687" s="33" t="s">
        <v>677</v>
      </c>
      <c r="E687" s="33"/>
      <c r="F687" s="34"/>
    </row>
    <row r="688" spans="2:6" ht="51">
      <c r="B688" s="36">
        <v>0.16555555555555554</v>
      </c>
      <c r="C688" s="32"/>
      <c r="D688" s="34" t="s">
        <v>678</v>
      </c>
      <c r="E688" s="33"/>
      <c r="F688" s="34"/>
    </row>
    <row r="689" spans="2:6" ht="12.75">
      <c r="B689" s="36">
        <v>0.16627314814814814</v>
      </c>
      <c r="C689" s="32"/>
      <c r="D689" s="33" t="s">
        <v>522</v>
      </c>
      <c r="E689" s="33"/>
      <c r="F689" s="34"/>
    </row>
    <row r="690" spans="2:6" ht="12.75">
      <c r="B690" s="36">
        <v>0.16849537037037035</v>
      </c>
      <c r="C690" s="32"/>
      <c r="D690" s="33" t="s">
        <v>680</v>
      </c>
      <c r="E690" s="33"/>
      <c r="F690" s="34"/>
    </row>
    <row r="691" spans="2:6" ht="12.75">
      <c r="B691" s="36">
        <v>0.17861111111111114</v>
      </c>
      <c r="C691" s="32">
        <v>0.006944444444444444</v>
      </c>
      <c r="D691" s="33" t="s">
        <v>522</v>
      </c>
      <c r="E691" s="33"/>
      <c r="F691" s="34" t="s">
        <v>682</v>
      </c>
    </row>
    <row r="692" spans="1:6" ht="12.75">
      <c r="A692" t="s">
        <v>276</v>
      </c>
      <c r="B692" s="36">
        <v>0.18152777777777776</v>
      </c>
      <c r="C692" s="32">
        <v>0</v>
      </c>
      <c r="D692" s="33" t="s">
        <v>524</v>
      </c>
      <c r="E692" s="33"/>
      <c r="F692" s="34"/>
    </row>
    <row r="693" spans="2:6" ht="12.75">
      <c r="B693" s="36">
        <v>0.18166666666666667</v>
      </c>
      <c r="C693" s="32">
        <v>0.010416666666666666</v>
      </c>
      <c r="D693" s="33" t="s">
        <v>525</v>
      </c>
      <c r="E693" s="33"/>
      <c r="F693" s="34"/>
    </row>
    <row r="694" spans="2:6" ht="12.75">
      <c r="B694" s="36">
        <v>0.1920023148148148</v>
      </c>
      <c r="C694" s="32">
        <v>0.006944444444444444</v>
      </c>
      <c r="D694" s="33" t="s">
        <v>522</v>
      </c>
      <c r="E694" s="33"/>
      <c r="F694" s="34" t="s">
        <v>526</v>
      </c>
    </row>
    <row r="695" spans="2:6" ht="12.75">
      <c r="B695" s="36">
        <v>0.19560185185185186</v>
      </c>
      <c r="C695" s="32">
        <v>0</v>
      </c>
      <c r="D695" s="33" t="s">
        <v>527</v>
      </c>
      <c r="E695" s="33"/>
      <c r="F695" s="34"/>
    </row>
    <row r="696" spans="2:6" ht="51">
      <c r="B696" s="36">
        <v>0.19574074074074074</v>
      </c>
      <c r="C696" s="32">
        <v>0.020833333333333332</v>
      </c>
      <c r="D696" s="33" t="s">
        <v>528</v>
      </c>
      <c r="E696" s="33"/>
      <c r="F696" s="34" t="s">
        <v>683</v>
      </c>
    </row>
    <row r="697" spans="2:6" ht="12.75">
      <c r="B697" s="36">
        <v>0.21805555555555556</v>
      </c>
      <c r="C697" s="32">
        <v>0.027777777777777776</v>
      </c>
      <c r="D697" s="33" t="s">
        <v>522</v>
      </c>
      <c r="E697" s="33"/>
      <c r="F697" s="34" t="s">
        <v>526</v>
      </c>
    </row>
    <row r="698" spans="2:6" ht="50.25" customHeight="1">
      <c r="B698" s="36">
        <v>0.24444444444444446</v>
      </c>
      <c r="C698" s="32">
        <v>0.027777777777777776</v>
      </c>
      <c r="D698" s="34" t="s">
        <v>599</v>
      </c>
      <c r="E698" s="33"/>
      <c r="F698" s="34" t="s">
        <v>540</v>
      </c>
    </row>
    <row r="699" spans="2:6" ht="12.75">
      <c r="B699" s="36">
        <v>0.2680439814814815</v>
      </c>
      <c r="C699" s="32">
        <v>0.027777777777777776</v>
      </c>
      <c r="D699" s="33" t="s">
        <v>522</v>
      </c>
      <c r="E699" s="33"/>
      <c r="F699" s="34"/>
    </row>
    <row r="700" spans="2:6" ht="12.75">
      <c r="B700" s="36">
        <v>0.29444444444444445</v>
      </c>
      <c r="C700" s="32">
        <v>0.027777777777777776</v>
      </c>
      <c r="D700" s="33" t="s">
        <v>522</v>
      </c>
      <c r="E700" s="33"/>
      <c r="F700" s="34" t="s">
        <v>684</v>
      </c>
    </row>
    <row r="701" spans="2:6" ht="12.75">
      <c r="B701" s="36">
        <v>0.32083333333333336</v>
      </c>
      <c r="C701" s="32">
        <v>0.027777777777777776</v>
      </c>
      <c r="D701" s="33" t="s">
        <v>522</v>
      </c>
      <c r="E701" s="33"/>
      <c r="F701" s="34" t="s">
        <v>588</v>
      </c>
    </row>
    <row r="702" spans="2:6" ht="12.75">
      <c r="B702" s="36">
        <v>0.34653935185185186</v>
      </c>
      <c r="C702" s="32">
        <v>0.027777777777777776</v>
      </c>
      <c r="D702" s="33" t="s">
        <v>541</v>
      </c>
      <c r="E702" s="33"/>
      <c r="F702" s="34"/>
    </row>
    <row r="703" spans="2:6" ht="29.25" customHeight="1">
      <c r="B703" s="36">
        <v>0.3721180555555556</v>
      </c>
      <c r="C703" s="32">
        <v>0.027777777777777776</v>
      </c>
      <c r="D703" s="33" t="s">
        <v>541</v>
      </c>
      <c r="E703" s="33"/>
      <c r="F703" s="34"/>
    </row>
    <row r="704" spans="1:6" ht="41.25" customHeight="1">
      <c r="A704" s="9"/>
      <c r="B704" s="36">
        <v>0.39795138888888887</v>
      </c>
      <c r="C704" s="32">
        <v>0.027777777777777776</v>
      </c>
      <c r="D704" s="33" t="s">
        <v>541</v>
      </c>
      <c r="E704" s="33"/>
      <c r="F704" s="34" t="s">
        <v>685</v>
      </c>
    </row>
    <row r="705" spans="1:6" ht="41.25" customHeight="1">
      <c r="A705" s="9"/>
      <c r="B705" s="36">
        <v>0.4225115740740741</v>
      </c>
      <c r="C705" s="32"/>
      <c r="D705" s="33"/>
      <c r="E705" s="33"/>
      <c r="F705" s="34" t="s">
        <v>686</v>
      </c>
    </row>
    <row r="706" spans="2:6" ht="12.75">
      <c r="B706" s="36">
        <v>0.4257175925925926</v>
      </c>
      <c r="C706" s="32">
        <v>0</v>
      </c>
      <c r="D706" s="33" t="s">
        <v>524</v>
      </c>
      <c r="E706" s="33"/>
      <c r="F706" s="34"/>
    </row>
    <row r="707" spans="2:6" ht="12.75">
      <c r="B707" s="36">
        <v>0.42587962962962966</v>
      </c>
      <c r="C707" s="32">
        <v>0.006944444444444444</v>
      </c>
      <c r="D707" s="33" t="s">
        <v>525</v>
      </c>
      <c r="E707" s="33"/>
      <c r="F707" s="34" t="s">
        <v>687</v>
      </c>
    </row>
    <row r="708" spans="2:6" ht="12.75">
      <c r="B708" s="36">
        <v>0.43267361111111113</v>
      </c>
      <c r="C708" s="32">
        <v>0.006944444444444444</v>
      </c>
      <c r="D708" s="33" t="s">
        <v>541</v>
      </c>
      <c r="E708" s="33"/>
      <c r="F708" s="34" t="s">
        <v>542</v>
      </c>
    </row>
    <row r="709" spans="2:6" ht="12.75">
      <c r="B709" s="36">
        <v>0.4396064814814815</v>
      </c>
      <c r="C709" s="32">
        <v>0</v>
      </c>
      <c r="D709" s="33" t="s">
        <v>527</v>
      </c>
      <c r="E709" s="33"/>
      <c r="F709" s="34"/>
    </row>
    <row r="710" spans="2:6" ht="51">
      <c r="B710" s="36">
        <v>0.43974537037037037</v>
      </c>
      <c r="C710" s="32">
        <v>0.020833333333333332</v>
      </c>
      <c r="D710" s="33" t="s">
        <v>528</v>
      </c>
      <c r="E710" s="33"/>
      <c r="F710" s="34" t="s">
        <v>689</v>
      </c>
    </row>
    <row r="711" spans="2:6" ht="12.75">
      <c r="B711" s="36">
        <v>0.45677083333333335</v>
      </c>
      <c r="C711" s="32"/>
      <c r="D711" s="33"/>
      <c r="E711" s="33"/>
      <c r="F711" s="34" t="s">
        <v>686</v>
      </c>
    </row>
    <row r="712" spans="2:6" ht="25.5">
      <c r="B712" s="36">
        <v>0.4598842592592593</v>
      </c>
      <c r="C712" s="32">
        <v>0.006944444444444444</v>
      </c>
      <c r="D712" s="33" t="s">
        <v>544</v>
      </c>
      <c r="E712" s="33"/>
      <c r="F712" s="34" t="s">
        <v>690</v>
      </c>
    </row>
    <row r="713" spans="2:6" ht="12.75">
      <c r="B713" s="32"/>
      <c r="C713" s="32"/>
      <c r="D713" s="33"/>
      <c r="E713" s="33"/>
      <c r="F713" s="34"/>
    </row>
    <row r="714" spans="2:6" ht="12.75">
      <c r="B714" s="32"/>
      <c r="C714" s="32"/>
      <c r="D714" s="33"/>
      <c r="E714" s="33"/>
      <c r="F714" s="34" t="s">
        <v>648</v>
      </c>
    </row>
    <row r="715" spans="2:6" ht="25.5">
      <c r="B715" s="32"/>
      <c r="C715" s="32"/>
      <c r="D715" s="33"/>
      <c r="E715" s="33"/>
      <c r="F715" s="34" t="s">
        <v>688</v>
      </c>
    </row>
    <row r="716" ht="12.75">
      <c r="C716" s="11"/>
    </row>
    <row r="717" spans="3:6" ht="12.75">
      <c r="C717" s="11"/>
      <c r="F717" s="23"/>
    </row>
    <row r="718" spans="3:6" ht="12.75">
      <c r="C718" s="11"/>
      <c r="E718" s="21"/>
      <c r="F718"/>
    </row>
    <row r="719" spans="3:6" ht="12.75">
      <c r="C719" s="11"/>
      <c r="F719"/>
    </row>
    <row r="720" spans="2:6" ht="12.75">
      <c r="B720" s="32" t="s">
        <v>545</v>
      </c>
      <c r="C720" s="32" t="s">
        <v>559</v>
      </c>
      <c r="D720" s="33" t="s">
        <v>514</v>
      </c>
      <c r="E720" s="33"/>
      <c r="F720" s="33" t="s">
        <v>515</v>
      </c>
    </row>
    <row r="721" spans="2:6" ht="12.75">
      <c r="B721" s="32"/>
      <c r="C721" s="32"/>
      <c r="D721" s="33"/>
      <c r="E721" s="33"/>
      <c r="F721" s="33" t="s">
        <v>516</v>
      </c>
    </row>
    <row r="722" spans="2:6" ht="12.75">
      <c r="B722" s="32"/>
      <c r="C722" s="32"/>
      <c r="D722" s="33"/>
      <c r="E722" s="33"/>
      <c r="F722" s="34" t="s">
        <v>644</v>
      </c>
    </row>
    <row r="723" spans="1:6" ht="12.75">
      <c r="A723" s="9">
        <v>37035</v>
      </c>
      <c r="B723" s="36">
        <v>0.45995370370370375</v>
      </c>
      <c r="C723" s="32"/>
      <c r="D723" s="33"/>
      <c r="E723" s="33"/>
      <c r="F723" s="34" t="s">
        <v>691</v>
      </c>
    </row>
    <row r="724" spans="2:6" ht="12.75">
      <c r="B724" s="36">
        <v>0.45995370370370375</v>
      </c>
      <c r="C724" s="32"/>
      <c r="D724" s="33"/>
      <c r="E724" s="33"/>
      <c r="F724" s="34" t="s">
        <v>692</v>
      </c>
    </row>
    <row r="725" spans="2:6" ht="12.75">
      <c r="B725" s="32"/>
      <c r="C725" s="32"/>
      <c r="D725" s="33"/>
      <c r="E725" s="33"/>
      <c r="F725" s="34" t="s">
        <v>517</v>
      </c>
    </row>
    <row r="726" spans="2:6" ht="12.75">
      <c r="B726" s="36">
        <v>0.4706597222222222</v>
      </c>
      <c r="C726" s="32"/>
      <c r="D726" s="33"/>
      <c r="E726" s="33"/>
      <c r="F726" s="34" t="s">
        <v>549</v>
      </c>
    </row>
    <row r="727" spans="2:6" ht="12.75">
      <c r="B727" s="36">
        <v>0.4706597222222222</v>
      </c>
      <c r="C727" s="32"/>
      <c r="D727" s="33"/>
      <c r="E727" s="33"/>
      <c r="F727" s="34" t="s">
        <v>550</v>
      </c>
    </row>
    <row r="728" spans="2:6" ht="59.25" customHeight="1">
      <c r="B728" s="32"/>
      <c r="C728" s="32"/>
      <c r="D728" s="34" t="s">
        <v>591</v>
      </c>
      <c r="E728" s="33"/>
      <c r="F728" s="34" t="s">
        <v>696</v>
      </c>
    </row>
    <row r="729" spans="2:6" ht="30.75" customHeight="1">
      <c r="B729" s="36">
        <v>0.4791666666666667</v>
      </c>
      <c r="C729" s="32">
        <v>0</v>
      </c>
      <c r="D729" s="34"/>
      <c r="E729" s="33"/>
      <c r="F729" s="34" t="s">
        <v>670</v>
      </c>
    </row>
    <row r="730" spans="2:6" ht="12.75">
      <c r="B730" s="36">
        <v>0.4893518518518518</v>
      </c>
      <c r="C730" s="32">
        <v>0</v>
      </c>
      <c r="D730" s="33" t="s">
        <v>695</v>
      </c>
      <c r="E730" s="33"/>
      <c r="F730" s="34" t="s">
        <v>694</v>
      </c>
    </row>
    <row r="731" spans="2:6" ht="24" customHeight="1">
      <c r="B731" s="36">
        <v>0.4893518518518518</v>
      </c>
      <c r="C731" s="32">
        <v>0</v>
      </c>
      <c r="D731" s="33" t="s">
        <v>519</v>
      </c>
      <c r="E731" s="33"/>
      <c r="F731" s="40" t="s">
        <v>693</v>
      </c>
    </row>
    <row r="732" spans="2:6" ht="42" customHeight="1">
      <c r="B732" s="36">
        <v>0.48192129629629626</v>
      </c>
      <c r="C732" s="32">
        <v>0.020833333333333332</v>
      </c>
      <c r="D732" s="34" t="s">
        <v>552</v>
      </c>
      <c r="E732" s="33"/>
      <c r="F732" s="34" t="s">
        <v>521</v>
      </c>
    </row>
    <row r="733" spans="2:6" ht="25.5">
      <c r="B733" s="36">
        <v>0.5018402777777778</v>
      </c>
      <c r="C733" s="32">
        <v>0.027777777777777776</v>
      </c>
      <c r="D733" s="33" t="s">
        <v>522</v>
      </c>
      <c r="E733" s="33"/>
      <c r="F733" s="34" t="s">
        <v>597</v>
      </c>
    </row>
    <row r="734" spans="2:6" ht="12.75">
      <c r="B734" s="36">
        <v>0.530625</v>
      </c>
      <c r="C734" s="32">
        <v>0</v>
      </c>
      <c r="D734" s="33" t="s">
        <v>524</v>
      </c>
      <c r="E734" s="41"/>
      <c r="F734" s="33"/>
    </row>
    <row r="735" spans="2:6" ht="12.75">
      <c r="B735" s="36">
        <v>0.530775462962963</v>
      </c>
      <c r="C735" s="32">
        <v>0.003472222222222222</v>
      </c>
      <c r="D735" s="33" t="s">
        <v>525</v>
      </c>
      <c r="E735" s="33"/>
      <c r="F735" s="34" t="s">
        <v>697</v>
      </c>
    </row>
    <row r="736" spans="2:6" ht="12.75">
      <c r="B736" s="36">
        <v>0.5342476851851852</v>
      </c>
      <c r="C736" s="32">
        <v>0.003472222222222222</v>
      </c>
      <c r="D736" s="33" t="s">
        <v>522</v>
      </c>
      <c r="E736" s="42"/>
      <c r="F736" s="34" t="s">
        <v>526</v>
      </c>
    </row>
    <row r="737" spans="2:6" ht="12.75">
      <c r="B737" s="36">
        <v>0.5377199074074074</v>
      </c>
      <c r="C737" s="32">
        <v>0</v>
      </c>
      <c r="D737" s="33" t="s">
        <v>527</v>
      </c>
      <c r="E737" s="42"/>
      <c r="F737" s="34"/>
    </row>
    <row r="738" spans="2:6" ht="51">
      <c r="B738" s="36">
        <v>0.5378935185185185</v>
      </c>
      <c r="C738" s="32">
        <v>0.020833333333333332</v>
      </c>
      <c r="D738" s="33" t="s">
        <v>528</v>
      </c>
      <c r="E738" s="42"/>
      <c r="F738" s="34" t="s">
        <v>698</v>
      </c>
    </row>
    <row r="739" spans="2:6" ht="12.75">
      <c r="B739" s="36">
        <v>0.5601736111111111</v>
      </c>
      <c r="C739" s="32">
        <v>0.027777777777777776</v>
      </c>
      <c r="D739" s="33" t="s">
        <v>529</v>
      </c>
      <c r="E739" s="33"/>
      <c r="F739" s="34" t="s">
        <v>588</v>
      </c>
    </row>
    <row r="740" spans="2:6" ht="38.25">
      <c r="B740" s="36">
        <v>0.5856597222222223</v>
      </c>
      <c r="C740" s="32">
        <v>0.027777777777777776</v>
      </c>
      <c r="D740" s="33" t="s">
        <v>530</v>
      </c>
      <c r="E740" s="33"/>
      <c r="F740" s="34" t="s">
        <v>699</v>
      </c>
    </row>
    <row r="741" spans="2:6" ht="12.75">
      <c r="B741" s="36">
        <v>0.6113078703703704</v>
      </c>
      <c r="C741" s="32">
        <v>0.027777777777777776</v>
      </c>
      <c r="D741" s="33" t="s">
        <v>531</v>
      </c>
      <c r="E741" s="33"/>
      <c r="F741" s="34" t="s">
        <v>588</v>
      </c>
    </row>
    <row r="742" spans="2:6" ht="51">
      <c r="B742" s="36">
        <v>0.636875</v>
      </c>
      <c r="C742" s="32">
        <v>0.027777777777777776</v>
      </c>
      <c r="D742" s="33" t="s">
        <v>532</v>
      </c>
      <c r="E742" s="33"/>
      <c r="F742" s="34" t="s">
        <v>700</v>
      </c>
    </row>
    <row r="743" spans="2:6" ht="12.75">
      <c r="B743" s="36">
        <v>0.6630439814814815</v>
      </c>
      <c r="C743" s="32">
        <v>0.027777777777777776</v>
      </c>
      <c r="D743" s="33" t="s">
        <v>533</v>
      </c>
      <c r="E743" s="33"/>
      <c r="F743" s="40" t="s">
        <v>588</v>
      </c>
    </row>
    <row r="744" spans="2:6" ht="12.75">
      <c r="B744" s="36">
        <v>0.6910763888888889</v>
      </c>
      <c r="C744" s="32">
        <v>0.006944444444444444</v>
      </c>
      <c r="D744" s="33" t="s">
        <v>534</v>
      </c>
      <c r="E744" s="33"/>
      <c r="F744" s="33"/>
    </row>
    <row r="745" spans="1:6" ht="51">
      <c r="A745" s="46"/>
      <c r="B745" s="36">
        <v>0.6981828703703704</v>
      </c>
      <c r="C745" s="32">
        <v>0.027777777777777776</v>
      </c>
      <c r="D745" s="45" t="s">
        <v>535</v>
      </c>
      <c r="E745" s="33"/>
      <c r="F745" s="34" t="s">
        <v>701</v>
      </c>
    </row>
    <row r="746" spans="2:6" ht="12.75">
      <c r="B746" s="36">
        <v>0.7258680555555556</v>
      </c>
      <c r="C746" s="32">
        <v>0.027777777777777776</v>
      </c>
      <c r="D746" s="33" t="s">
        <v>536</v>
      </c>
      <c r="E746" s="33"/>
      <c r="F746" s="33" t="s">
        <v>588</v>
      </c>
    </row>
    <row r="747" spans="2:6" ht="51">
      <c r="B747" s="36">
        <v>0.7541666666666668</v>
      </c>
      <c r="C747" s="32">
        <v>0.027777777777777776</v>
      </c>
      <c r="D747" s="33" t="s">
        <v>537</v>
      </c>
      <c r="E747" s="33"/>
      <c r="F747" s="34" t="s">
        <v>702</v>
      </c>
    </row>
    <row r="748" spans="2:6" ht="12.75">
      <c r="B748" s="36">
        <v>0.7819444444444444</v>
      </c>
      <c r="C748" s="32">
        <v>0.027777777777777776</v>
      </c>
      <c r="D748" s="33" t="s">
        <v>538</v>
      </c>
      <c r="E748" s="33"/>
      <c r="F748" s="34" t="s">
        <v>588</v>
      </c>
    </row>
    <row r="749" spans="2:6" ht="38.25">
      <c r="B749" s="36">
        <v>0.8118055555555556</v>
      </c>
      <c r="C749" s="32">
        <v>0.027777777777777776</v>
      </c>
      <c r="D749" s="33" t="s">
        <v>539</v>
      </c>
      <c r="E749" s="33"/>
      <c r="F749" s="34" t="s">
        <v>703</v>
      </c>
    </row>
    <row r="750" spans="2:6" ht="12.75">
      <c r="B750" s="36">
        <v>0.840162037037037</v>
      </c>
      <c r="C750" s="32">
        <v>0</v>
      </c>
      <c r="D750" s="33" t="s">
        <v>524</v>
      </c>
      <c r="E750" s="33"/>
      <c r="F750" s="34"/>
    </row>
    <row r="751" spans="2:6" ht="12.75">
      <c r="B751" s="36">
        <f>B750+C750</f>
        <v>0.840162037037037</v>
      </c>
      <c r="C751" s="32">
        <v>0.010416666666666666</v>
      </c>
      <c r="D751" s="33" t="s">
        <v>525</v>
      </c>
      <c r="E751" s="33"/>
      <c r="F751" s="34"/>
    </row>
    <row r="752" spans="2:6" ht="12.75">
      <c r="B752" s="36">
        <v>0.85</v>
      </c>
      <c r="C752" s="32">
        <v>0.006944444444444444</v>
      </c>
      <c r="D752" s="33" t="s">
        <v>522</v>
      </c>
      <c r="E752" s="33"/>
      <c r="F752" s="34" t="s">
        <v>526</v>
      </c>
    </row>
    <row r="753" spans="2:6" ht="12.75">
      <c r="B753" s="36">
        <v>0.8569444444444444</v>
      </c>
      <c r="C753" s="32">
        <v>0</v>
      </c>
      <c r="D753" s="33" t="s">
        <v>527</v>
      </c>
      <c r="E753" s="33"/>
      <c r="F753" s="34"/>
    </row>
    <row r="754" spans="2:6" ht="51">
      <c r="B754" s="36">
        <v>0.8572106481481482</v>
      </c>
      <c r="C754" s="32">
        <v>0.020833333333333332</v>
      </c>
      <c r="D754" s="33" t="s">
        <v>528</v>
      </c>
      <c r="E754" s="33"/>
      <c r="F754" s="34" t="s">
        <v>704</v>
      </c>
    </row>
    <row r="755" spans="2:6" ht="12.75">
      <c r="B755" s="36">
        <v>0.8777777777777778</v>
      </c>
      <c r="C755" s="32">
        <v>0.027777777777777776</v>
      </c>
      <c r="D755" s="33" t="s">
        <v>522</v>
      </c>
      <c r="E755" s="33"/>
      <c r="F755" s="34" t="s">
        <v>526</v>
      </c>
    </row>
    <row r="756" spans="1:6" ht="51">
      <c r="A756" s="46"/>
      <c r="B756" s="36">
        <v>0.9055555555555556</v>
      </c>
      <c r="C756" s="32">
        <v>0.027777777777777776</v>
      </c>
      <c r="D756" s="34" t="s">
        <v>553</v>
      </c>
      <c r="E756" s="33"/>
      <c r="F756" s="34" t="s">
        <v>540</v>
      </c>
    </row>
    <row r="757" spans="2:6" ht="12.75">
      <c r="B757" s="36">
        <v>0.933912037037037</v>
      </c>
      <c r="C757" s="32">
        <v>0.027777777777777776</v>
      </c>
      <c r="D757" s="33" t="s">
        <v>522</v>
      </c>
      <c r="E757" s="33"/>
      <c r="F757" s="34"/>
    </row>
    <row r="758" spans="2:6" ht="12.75">
      <c r="B758" s="36">
        <v>0.9614583333333333</v>
      </c>
      <c r="C758" s="32">
        <v>0.027777777777777776</v>
      </c>
      <c r="D758" s="33" t="s">
        <v>522</v>
      </c>
      <c r="E758" s="33"/>
      <c r="F758" s="40"/>
    </row>
    <row r="759" spans="2:6" ht="38.25">
      <c r="B759" s="36">
        <v>0.9888888888888889</v>
      </c>
      <c r="C759" s="32">
        <v>0.027777777777777776</v>
      </c>
      <c r="D759" s="33" t="s">
        <v>522</v>
      </c>
      <c r="E759" s="33"/>
      <c r="F759" s="34" t="s">
        <v>705</v>
      </c>
    </row>
    <row r="760" spans="1:6" ht="12.75">
      <c r="A760" s="9">
        <v>37036</v>
      </c>
      <c r="B760" s="36">
        <v>0.015266203703703705</v>
      </c>
      <c r="C760" s="32">
        <v>0.027777777777777776</v>
      </c>
      <c r="D760" s="33" t="s">
        <v>541</v>
      </c>
      <c r="E760" s="33"/>
      <c r="F760" s="33"/>
    </row>
    <row r="761" spans="2:6" ht="12.75">
      <c r="B761" s="36">
        <v>0.040625</v>
      </c>
      <c r="C761" s="32">
        <v>0.027777777777777776</v>
      </c>
      <c r="D761" s="33" t="s">
        <v>541</v>
      </c>
      <c r="E761" s="33"/>
      <c r="F761" s="33"/>
    </row>
    <row r="762" spans="2:6" ht="42.75" customHeight="1">
      <c r="B762" s="36">
        <v>0.06666666666666667</v>
      </c>
      <c r="C762" s="32">
        <v>0.027777777777777776</v>
      </c>
      <c r="D762" s="33" t="s">
        <v>541</v>
      </c>
      <c r="E762" s="33"/>
      <c r="F762" s="34" t="s">
        <v>707</v>
      </c>
    </row>
    <row r="763" spans="2:6" ht="12.75">
      <c r="B763" s="36">
        <v>0.0920138888888889</v>
      </c>
      <c r="C763" s="35">
        <v>0</v>
      </c>
      <c r="D763" s="33" t="s">
        <v>524</v>
      </c>
      <c r="E763" s="33"/>
      <c r="F763" s="34"/>
    </row>
    <row r="764" spans="2:6" ht="12.75">
      <c r="B764" s="36">
        <v>0.09219907407407407</v>
      </c>
      <c r="C764" s="35">
        <v>0.006944444444444444</v>
      </c>
      <c r="D764" s="33" t="s">
        <v>525</v>
      </c>
      <c r="E764" s="33"/>
      <c r="F764" s="34"/>
    </row>
    <row r="765" spans="2:6" ht="12.75">
      <c r="B765" s="36">
        <v>0.0991435185185185</v>
      </c>
      <c r="C765" s="35">
        <v>0.006944444444444444</v>
      </c>
      <c r="D765" s="33" t="s">
        <v>541</v>
      </c>
      <c r="E765" s="33"/>
      <c r="F765" s="34" t="s">
        <v>542</v>
      </c>
    </row>
    <row r="766" spans="2:6" ht="12.75">
      <c r="B766" s="36">
        <v>0.10261574074074074</v>
      </c>
      <c r="C766" s="35">
        <v>0</v>
      </c>
      <c r="D766" s="33" t="s">
        <v>527</v>
      </c>
      <c r="E766" s="33"/>
      <c r="F766" s="34"/>
    </row>
    <row r="767" spans="2:6" ht="58.5" customHeight="1">
      <c r="B767" s="36">
        <v>0.10277777777777779</v>
      </c>
      <c r="C767" s="35">
        <v>0.020833333333333332</v>
      </c>
      <c r="D767" s="33" t="s">
        <v>528</v>
      </c>
      <c r="E767" s="33"/>
      <c r="F767" s="34" t="s">
        <v>708</v>
      </c>
    </row>
    <row r="768" spans="2:6" ht="12.75">
      <c r="B768" s="36">
        <v>0.12430555555555556</v>
      </c>
      <c r="C768" s="35">
        <v>0.006944444444444444</v>
      </c>
      <c r="D768" s="33" t="s">
        <v>544</v>
      </c>
      <c r="E768" s="33"/>
      <c r="F768" s="34" t="s">
        <v>594</v>
      </c>
    </row>
    <row r="769" spans="2:6" ht="12.75">
      <c r="B769" s="32"/>
      <c r="C769" s="33"/>
      <c r="D769" s="33"/>
      <c r="E769" s="33"/>
      <c r="F769" s="34" t="s">
        <v>706</v>
      </c>
    </row>
    <row r="770" spans="2:6" ht="12.75">
      <c r="B770" s="32"/>
      <c r="C770" s="33"/>
      <c r="D770" s="33"/>
      <c r="E770" s="33"/>
      <c r="F770" s="34" t="s">
        <v>649</v>
      </c>
    </row>
    <row r="771" spans="2:6" ht="25.5">
      <c r="B771" s="32"/>
      <c r="C771" s="33"/>
      <c r="D771" s="33"/>
      <c r="E771" s="33"/>
      <c r="F771" s="34" t="s">
        <v>543</v>
      </c>
    </row>
    <row r="774" spans="2:6" ht="12.75">
      <c r="B774" s="32" t="s">
        <v>545</v>
      </c>
      <c r="C774" s="32" t="s">
        <v>559</v>
      </c>
      <c r="D774" s="33" t="s">
        <v>514</v>
      </c>
      <c r="E774" s="33"/>
      <c r="F774" s="33" t="s">
        <v>515</v>
      </c>
    </row>
    <row r="775" spans="2:6" ht="12.75">
      <c r="B775" s="32"/>
      <c r="C775" s="32"/>
      <c r="D775" s="33"/>
      <c r="E775" s="33"/>
      <c r="F775" s="33" t="s">
        <v>516</v>
      </c>
    </row>
    <row r="776" spans="2:6" ht="12.75">
      <c r="B776" s="32"/>
      <c r="C776" s="32"/>
      <c r="D776" s="33"/>
      <c r="E776" s="33"/>
      <c r="F776" s="34" t="s">
        <v>645</v>
      </c>
    </row>
    <row r="777" spans="1:6" ht="12.75">
      <c r="A777" s="9">
        <v>37036</v>
      </c>
      <c r="B777" s="36">
        <v>0.12430555555555556</v>
      </c>
      <c r="C777" s="32"/>
      <c r="D777" s="33"/>
      <c r="E777" s="33"/>
      <c r="F777" s="34" t="s">
        <v>709</v>
      </c>
    </row>
    <row r="778" spans="2:6" ht="12.75">
      <c r="B778" s="36">
        <v>0.12430555555555556</v>
      </c>
      <c r="C778" s="32"/>
      <c r="D778" s="33"/>
      <c r="E778" s="33"/>
      <c r="F778" s="34" t="s">
        <v>710</v>
      </c>
    </row>
    <row r="779" spans="2:6" ht="12.75">
      <c r="B779" s="32"/>
      <c r="C779" s="32" t="s">
        <v>276</v>
      </c>
      <c r="D779" s="33"/>
      <c r="E779" s="33"/>
      <c r="F779" s="34" t="s">
        <v>517</v>
      </c>
    </row>
    <row r="780" spans="2:6" ht="12.75">
      <c r="B780" s="36">
        <v>0.13402777777777777</v>
      </c>
      <c r="C780" s="32"/>
      <c r="D780" s="33"/>
      <c r="E780" s="33"/>
      <c r="F780" s="34" t="s">
        <v>646</v>
      </c>
    </row>
    <row r="781" spans="2:6" ht="12.75">
      <c r="B781" s="36">
        <v>0.13402777777777777</v>
      </c>
      <c r="C781" s="32"/>
      <c r="D781" s="33"/>
      <c r="E781" s="33"/>
      <c r="F781" s="34" t="s">
        <v>647</v>
      </c>
    </row>
    <row r="782" spans="2:6" ht="51" customHeight="1">
      <c r="B782" s="36">
        <v>0.14444444444444446</v>
      </c>
      <c r="C782" s="32"/>
      <c r="E782" s="34" t="s">
        <v>591</v>
      </c>
      <c r="F782" s="34" t="s">
        <v>712</v>
      </c>
    </row>
    <row r="783" spans="2:6" ht="12.75">
      <c r="B783" s="36">
        <v>0.14409722222222224</v>
      </c>
      <c r="C783" s="32">
        <v>0</v>
      </c>
      <c r="D783" s="34"/>
      <c r="E783" s="33"/>
      <c r="F783" s="34" t="s">
        <v>670</v>
      </c>
    </row>
    <row r="784" spans="2:6" ht="12.75">
      <c r="B784" s="36">
        <v>0.1431597222222222</v>
      </c>
      <c r="C784" s="32">
        <v>0</v>
      </c>
      <c r="D784" s="33" t="s">
        <v>695</v>
      </c>
      <c r="E784" s="33"/>
      <c r="F784" s="34" t="s">
        <v>713</v>
      </c>
    </row>
    <row r="785" spans="2:6" ht="12.75">
      <c r="B785" s="36">
        <f>B784+C784</f>
        <v>0.1431597222222222</v>
      </c>
      <c r="C785" s="32">
        <v>0</v>
      </c>
      <c r="D785" s="33"/>
      <c r="E785" s="33"/>
      <c r="F785" s="40" t="s">
        <v>711</v>
      </c>
    </row>
    <row r="786" spans="2:6" ht="102">
      <c r="B786" s="36">
        <v>0.14409722222222224</v>
      </c>
      <c r="C786" s="32">
        <v>0.020833333333333332</v>
      </c>
      <c r="D786" s="34" t="s">
        <v>851</v>
      </c>
      <c r="E786" s="33"/>
      <c r="F786" s="34" t="s">
        <v>875</v>
      </c>
    </row>
    <row r="787" spans="2:6" ht="25.5">
      <c r="B787" s="36">
        <v>0.16493055555555555</v>
      </c>
      <c r="C787" s="32">
        <v>0.027777777777777776</v>
      </c>
      <c r="D787" s="33" t="s">
        <v>522</v>
      </c>
      <c r="E787" s="33"/>
      <c r="F787" s="34" t="s">
        <v>597</v>
      </c>
    </row>
    <row r="788" spans="2:6" ht="12.75">
      <c r="B788" s="36">
        <v>0.19166666666666665</v>
      </c>
      <c r="C788" s="32">
        <v>0</v>
      </c>
      <c r="D788" s="33" t="s">
        <v>524</v>
      </c>
      <c r="E788" s="41"/>
      <c r="F788" s="33"/>
    </row>
    <row r="789" spans="2:6" ht="12.75">
      <c r="B789" s="36">
        <v>0.1918402777777778</v>
      </c>
      <c r="C789" s="32">
        <v>0.003472222222222222</v>
      </c>
      <c r="D789" s="33" t="s">
        <v>525</v>
      </c>
      <c r="E789" s="33"/>
      <c r="F789" s="34"/>
    </row>
    <row r="790" spans="2:6" ht="12.75">
      <c r="B790" s="36">
        <v>0.1953125</v>
      </c>
      <c r="C790" s="32">
        <v>0.003472222222222222</v>
      </c>
      <c r="D790" s="33" t="s">
        <v>522</v>
      </c>
      <c r="E790" s="42"/>
      <c r="F790" s="34" t="s">
        <v>526</v>
      </c>
    </row>
    <row r="791" spans="2:6" ht="12.75">
      <c r="B791" s="36">
        <v>0.1987847222222222</v>
      </c>
      <c r="C791" s="32">
        <v>0</v>
      </c>
      <c r="D791" s="33" t="s">
        <v>527</v>
      </c>
      <c r="E791" s="42"/>
      <c r="F791" s="34"/>
    </row>
    <row r="792" spans="2:6" ht="38.25">
      <c r="B792" s="36">
        <v>0.19895833333333335</v>
      </c>
      <c r="C792" s="32">
        <v>0.020833333333333332</v>
      </c>
      <c r="D792" s="33" t="s">
        <v>528</v>
      </c>
      <c r="E792" s="42"/>
      <c r="F792" s="34" t="s">
        <v>714</v>
      </c>
    </row>
    <row r="793" spans="2:6" ht="12.75">
      <c r="B793" s="36">
        <v>0.22152777777777777</v>
      </c>
      <c r="C793" s="32">
        <v>0.027777777777777776</v>
      </c>
      <c r="D793" s="33" t="s">
        <v>529</v>
      </c>
      <c r="E793" s="33"/>
      <c r="F793" s="34" t="s">
        <v>588</v>
      </c>
    </row>
    <row r="794" spans="2:6" ht="38.25">
      <c r="B794" s="36">
        <v>0.24791666666666667</v>
      </c>
      <c r="C794" s="32">
        <v>0.027777777777777776</v>
      </c>
      <c r="D794" s="33" t="s">
        <v>530</v>
      </c>
      <c r="E794" s="33"/>
      <c r="F794" s="34" t="s">
        <v>715</v>
      </c>
    </row>
    <row r="795" spans="2:6" ht="12.75">
      <c r="B795" s="36">
        <v>0.2743055555555555</v>
      </c>
      <c r="C795" s="32">
        <v>0.027777777777777776</v>
      </c>
      <c r="D795" s="33" t="s">
        <v>531</v>
      </c>
      <c r="E795" s="33"/>
      <c r="F795" s="34" t="s">
        <v>588</v>
      </c>
    </row>
    <row r="796" spans="2:6" ht="51">
      <c r="B796" s="36">
        <v>0.30069444444444443</v>
      </c>
      <c r="C796" s="32">
        <v>0.027777777777777776</v>
      </c>
      <c r="D796" s="33" t="s">
        <v>532</v>
      </c>
      <c r="E796" s="33"/>
      <c r="F796" s="34" t="s">
        <v>849</v>
      </c>
    </row>
    <row r="797" spans="2:6" ht="12.75">
      <c r="B797" s="36">
        <v>0.3272569444444445</v>
      </c>
      <c r="C797" s="32">
        <v>0.027777777777777776</v>
      </c>
      <c r="D797" s="33" t="s">
        <v>533</v>
      </c>
      <c r="E797" s="33"/>
      <c r="F797" s="40" t="s">
        <v>588</v>
      </c>
    </row>
    <row r="798" spans="2:6" ht="12.75">
      <c r="B798" s="36">
        <v>0.3527546296296296</v>
      </c>
      <c r="C798" s="32">
        <v>0.006944444444444444</v>
      </c>
      <c r="D798" s="33" t="s">
        <v>534</v>
      </c>
      <c r="E798" s="33"/>
      <c r="F798" s="33"/>
    </row>
    <row r="799" spans="2:6" ht="63.75">
      <c r="B799" s="36">
        <v>0.3573148148148148</v>
      </c>
      <c r="C799" s="32">
        <v>0.027777777777777776</v>
      </c>
      <c r="D799" s="33" t="s">
        <v>535</v>
      </c>
      <c r="E799" s="33"/>
      <c r="F799" s="34" t="s">
        <v>850</v>
      </c>
    </row>
    <row r="800" spans="2:6" ht="12.75">
      <c r="B800" s="36">
        <v>0.3829398148148148</v>
      </c>
      <c r="C800" s="32">
        <v>0.027777777777777776</v>
      </c>
      <c r="D800" s="33" t="s">
        <v>536</v>
      </c>
      <c r="E800" s="33"/>
      <c r="F800" s="33" t="s">
        <v>588</v>
      </c>
    </row>
    <row r="801" spans="1:6" ht="63.75">
      <c r="A801" s="9">
        <v>37036</v>
      </c>
      <c r="B801" s="36">
        <v>0.4081597222222222</v>
      </c>
      <c r="C801" s="32">
        <v>0.027777777777777776</v>
      </c>
      <c r="D801" s="33" t="s">
        <v>537</v>
      </c>
      <c r="E801" s="33"/>
      <c r="F801" s="34" t="s">
        <v>852</v>
      </c>
    </row>
    <row r="802" spans="2:6" ht="12.75">
      <c r="B802" s="36">
        <v>0.43355324074074075</v>
      </c>
      <c r="C802" s="32">
        <v>0.027777777777777776</v>
      </c>
      <c r="D802" s="33" t="s">
        <v>538</v>
      </c>
      <c r="E802" s="33"/>
      <c r="F802" s="34" t="s">
        <v>588</v>
      </c>
    </row>
    <row r="803" spans="2:6" ht="76.5">
      <c r="B803" s="36"/>
      <c r="C803" s="32"/>
      <c r="D803" s="33"/>
      <c r="E803" s="33"/>
      <c r="F803" s="34" t="s">
        <v>859</v>
      </c>
    </row>
    <row r="804" spans="2:6" ht="38.25">
      <c r="B804" s="36">
        <v>0.4588310185185185</v>
      </c>
      <c r="C804" s="32">
        <v>0.027777777777777776</v>
      </c>
      <c r="D804" s="33" t="s">
        <v>539</v>
      </c>
      <c r="E804" s="33"/>
      <c r="F804" s="34" t="s">
        <v>860</v>
      </c>
    </row>
    <row r="805" spans="2:6" ht="12.75">
      <c r="B805" s="36">
        <v>0.48660879629629633</v>
      </c>
      <c r="C805" s="32">
        <v>0</v>
      </c>
      <c r="D805" s="33" t="s">
        <v>524</v>
      </c>
      <c r="E805" s="33"/>
      <c r="F805" s="34"/>
    </row>
    <row r="806" spans="2:6" ht="12.75">
      <c r="B806" s="36">
        <v>0.4867361111111111</v>
      </c>
      <c r="C806" s="32">
        <v>0.010416666666666666</v>
      </c>
      <c r="D806" s="33" t="s">
        <v>525</v>
      </c>
      <c r="E806" s="33"/>
      <c r="F806" s="34"/>
    </row>
    <row r="807" spans="2:6" ht="12.75">
      <c r="B807" s="36">
        <v>0.4914467592592593</v>
      </c>
      <c r="C807" s="32">
        <v>0.006944444444444444</v>
      </c>
      <c r="D807" s="33" t="s">
        <v>522</v>
      </c>
      <c r="E807" s="33"/>
      <c r="F807" s="34" t="s">
        <v>526</v>
      </c>
    </row>
    <row r="808" spans="2:6" ht="12.75">
      <c r="B808" s="36">
        <v>0.49690972222222224</v>
      </c>
      <c r="C808" s="32">
        <v>0</v>
      </c>
      <c r="D808" s="33" t="s">
        <v>527</v>
      </c>
      <c r="E808" s="33"/>
      <c r="F808" s="34"/>
    </row>
    <row r="809" spans="2:6" ht="51">
      <c r="B809" s="36">
        <v>0.497037037037037</v>
      </c>
      <c r="C809" s="32">
        <v>0.020833333333333332</v>
      </c>
      <c r="D809" s="33" t="s">
        <v>528</v>
      </c>
      <c r="E809" s="33"/>
      <c r="F809" s="34" t="s">
        <v>861</v>
      </c>
    </row>
    <row r="810" spans="2:6" ht="12.75">
      <c r="B810" s="36">
        <v>0.5165972222222223</v>
      </c>
      <c r="C810" s="32">
        <v>0.027777777777777776</v>
      </c>
      <c r="D810" s="33" t="s">
        <v>522</v>
      </c>
      <c r="E810" s="33"/>
      <c r="F810" s="34" t="s">
        <v>526</v>
      </c>
    </row>
    <row r="811" spans="2:6" ht="51">
      <c r="B811" s="36">
        <v>0.5421990740740741</v>
      </c>
      <c r="C811" s="32">
        <v>0.027777777777777776</v>
      </c>
      <c r="D811" s="34" t="s">
        <v>862</v>
      </c>
      <c r="E811" s="33"/>
      <c r="F811" s="34" t="s">
        <v>540</v>
      </c>
    </row>
    <row r="812" spans="2:6" ht="12.75">
      <c r="B812" s="36">
        <v>0.5425462962962962</v>
      </c>
      <c r="C812" s="32"/>
      <c r="D812" t="s">
        <v>866</v>
      </c>
      <c r="E812" s="33" t="s">
        <v>864</v>
      </c>
      <c r="F812" s="34" t="s">
        <v>863</v>
      </c>
    </row>
    <row r="813" spans="2:6" ht="12.75">
      <c r="B813" s="36">
        <v>0.5430555555555555</v>
      </c>
      <c r="C813" s="32"/>
      <c r="D813" s="34"/>
      <c r="E813" s="33"/>
      <c r="F813" s="43" t="s">
        <v>865</v>
      </c>
    </row>
    <row r="814" spans="2:6" ht="25.5">
      <c r="B814" s="36">
        <v>0.5576967592592593</v>
      </c>
      <c r="C814" s="32"/>
      <c r="D814" s="34" t="s">
        <v>869</v>
      </c>
      <c r="E814" s="33"/>
      <c r="F814" s="43" t="s">
        <v>874</v>
      </c>
    </row>
    <row r="815" spans="2:6" ht="12.75">
      <c r="B815" s="36">
        <v>0.5578703703703703</v>
      </c>
      <c r="C815" s="32"/>
      <c r="D815" s="34" t="s">
        <v>870</v>
      </c>
      <c r="E815" s="33"/>
      <c r="F815" s="43"/>
    </row>
    <row r="816" spans="2:6" ht="12.75">
      <c r="B816" s="36">
        <v>0.5586111111111111</v>
      </c>
      <c r="C816" s="32">
        <v>0.027777777777777776</v>
      </c>
      <c r="D816" s="34" t="s">
        <v>867</v>
      </c>
      <c r="E816" s="33"/>
      <c r="F816" s="43"/>
    </row>
    <row r="817" spans="2:6" ht="25.5">
      <c r="B817" s="36">
        <v>0.5591087962962963</v>
      </c>
      <c r="C817" s="32"/>
      <c r="D817" s="34" t="s">
        <v>868</v>
      </c>
      <c r="E817" s="33"/>
      <c r="F817" s="43"/>
    </row>
    <row r="818" spans="2:6" ht="12.75">
      <c r="B818" s="36">
        <v>0.5630671296296296</v>
      </c>
      <c r="C818" s="32"/>
      <c r="D818" s="34" t="s">
        <v>872</v>
      </c>
      <c r="E818" s="33" t="s">
        <v>873</v>
      </c>
      <c r="F818" s="43"/>
    </row>
    <row r="819" spans="2:6" ht="12.75">
      <c r="B819" s="36">
        <v>0.5633564814814814</v>
      </c>
      <c r="C819" s="32">
        <v>0.027777777777777776</v>
      </c>
      <c r="D819" s="33" t="s">
        <v>522</v>
      </c>
      <c r="E819" s="33"/>
      <c r="F819" s="43"/>
    </row>
    <row r="820" spans="2:6" ht="12.75">
      <c r="B820" s="36">
        <v>0.5906712962962963</v>
      </c>
      <c r="C820" s="32">
        <v>0.027777777777777776</v>
      </c>
      <c r="D820" s="33" t="s">
        <v>522</v>
      </c>
      <c r="E820" s="33"/>
      <c r="F820" s="34"/>
    </row>
    <row r="821" spans="1:6" ht="12.75">
      <c r="A821" s="9">
        <v>37036</v>
      </c>
      <c r="B821" s="36">
        <v>0.6021412037037037</v>
      </c>
      <c r="C821" s="32"/>
      <c r="D821" s="33" t="s">
        <v>876</v>
      </c>
      <c r="E821" s="33"/>
      <c r="F821" s="34" t="s">
        <v>877</v>
      </c>
    </row>
    <row r="822" spans="2:6" ht="12.75">
      <c r="B822" s="36">
        <v>0.6187731481481481</v>
      </c>
      <c r="C822" s="32">
        <v>0.027777777777777776</v>
      </c>
      <c r="D822" s="33" t="s">
        <v>522</v>
      </c>
      <c r="E822" s="33"/>
      <c r="F822" s="40"/>
    </row>
    <row r="823" spans="2:6" ht="38.25">
      <c r="B823" s="36">
        <v>0.6512268518518519</v>
      </c>
      <c r="C823" s="32">
        <v>0.027083333333333334</v>
      </c>
      <c r="D823" s="33" t="s">
        <v>522</v>
      </c>
      <c r="E823" s="33"/>
      <c r="F823" s="34" t="s">
        <v>878</v>
      </c>
    </row>
    <row r="824" spans="2:6" ht="12.75">
      <c r="B824" s="36">
        <v>0.6764699074074074</v>
      </c>
      <c r="C824" s="32">
        <v>3</v>
      </c>
      <c r="D824" s="33" t="s">
        <v>879</v>
      </c>
      <c r="E824" s="33"/>
      <c r="F824" s="33" t="s">
        <v>880</v>
      </c>
    </row>
    <row r="825" spans="2:6" ht="12.75">
      <c r="B825" s="36">
        <v>0.676886574074074</v>
      </c>
      <c r="C825" s="32">
        <v>0.027083333333333334</v>
      </c>
      <c r="D825" s="33" t="s">
        <v>541</v>
      </c>
      <c r="E825" s="33"/>
      <c r="F825" s="33" t="s">
        <v>881</v>
      </c>
    </row>
    <row r="826" spans="2:6" ht="12.75">
      <c r="B826" s="36">
        <v>0.7031134259259259</v>
      </c>
      <c r="C826" s="32">
        <v>0.027083333333333334</v>
      </c>
      <c r="D826" s="33" t="s">
        <v>541</v>
      </c>
      <c r="E826" s="33"/>
      <c r="F826" s="33"/>
    </row>
    <row r="827" spans="2:6" ht="12.75">
      <c r="B827" s="36">
        <v>0.7271990740740741</v>
      </c>
      <c r="C827" s="32"/>
      <c r="D827" s="33" t="s">
        <v>882</v>
      </c>
      <c r="E827" s="33"/>
      <c r="F827" s="33" t="s">
        <v>885</v>
      </c>
    </row>
    <row r="828" spans="2:6" ht="12.75">
      <c r="B828" s="36">
        <v>0.728125</v>
      </c>
      <c r="C828" s="32"/>
      <c r="D828" s="33" t="s">
        <v>883</v>
      </c>
      <c r="E828" s="33"/>
      <c r="F828" s="33" t="s">
        <v>884</v>
      </c>
    </row>
    <row r="829" spans="2:6" ht="38.25">
      <c r="B829" s="36">
        <v>0.72875</v>
      </c>
      <c r="C829" s="32">
        <v>0.027083333333333334</v>
      </c>
      <c r="D829" s="33" t="s">
        <v>541</v>
      </c>
      <c r="E829" s="33"/>
      <c r="F829" s="34" t="s">
        <v>886</v>
      </c>
    </row>
    <row r="830" spans="2:6" ht="12.75">
      <c r="B830" s="36">
        <v>0.7528472222222221</v>
      </c>
      <c r="C830" s="35">
        <v>0</v>
      </c>
      <c r="D830" s="33" t="s">
        <v>524</v>
      </c>
      <c r="E830" s="33"/>
      <c r="F830" s="34"/>
    </row>
    <row r="831" spans="2:6" ht="12.75">
      <c r="B831" s="36">
        <v>0.7530671296296297</v>
      </c>
      <c r="C831" s="35">
        <v>0.006944444444444444</v>
      </c>
      <c r="D831" s="33" t="s">
        <v>525</v>
      </c>
      <c r="E831" s="33"/>
      <c r="F831" s="34" t="s">
        <v>887</v>
      </c>
    </row>
    <row r="832" spans="2:6" ht="12.75">
      <c r="B832" s="36">
        <v>0.7591550925925926</v>
      </c>
      <c r="C832" s="35">
        <v>0.006944444444444444</v>
      </c>
      <c r="D832" s="33" t="s">
        <v>541</v>
      </c>
      <c r="E832" s="33"/>
      <c r="F832" s="34" t="s">
        <v>542</v>
      </c>
    </row>
    <row r="833" spans="2:6" ht="12.75">
      <c r="B833" s="36">
        <v>0.765011574074074</v>
      </c>
      <c r="C833" s="35">
        <v>0</v>
      </c>
      <c r="D833" s="33" t="s">
        <v>527</v>
      </c>
      <c r="E833" s="33"/>
      <c r="F833" s="34"/>
    </row>
    <row r="834" spans="2:6" ht="63.75">
      <c r="B834" s="36">
        <v>0.765162037037037</v>
      </c>
      <c r="C834" s="35">
        <v>0.020833333333333332</v>
      </c>
      <c r="D834" s="33" t="s">
        <v>528</v>
      </c>
      <c r="E834" s="33"/>
      <c r="F834" s="34" t="s">
        <v>888</v>
      </c>
    </row>
    <row r="835" spans="2:6" ht="12.75">
      <c r="B835" s="36">
        <v>0.7904745370370371</v>
      </c>
      <c r="C835" s="35">
        <v>0.006944444444444444</v>
      </c>
      <c r="D835" s="33" t="s">
        <v>544</v>
      </c>
      <c r="E835" s="33"/>
      <c r="F835" s="34" t="s">
        <v>889</v>
      </c>
    </row>
    <row r="836" spans="2:6" ht="12.75">
      <c r="B836" s="36">
        <v>0.7916087962962962</v>
      </c>
      <c r="C836" s="35"/>
      <c r="D836" s="33" t="s">
        <v>871</v>
      </c>
      <c r="E836" s="33"/>
      <c r="F836" s="34" t="s">
        <v>890</v>
      </c>
    </row>
    <row r="837" spans="2:6" ht="12.75">
      <c r="B837" s="32"/>
      <c r="C837" s="33"/>
      <c r="D837" s="33"/>
      <c r="E837" s="33"/>
      <c r="F837" s="34" t="s">
        <v>853</v>
      </c>
    </row>
    <row r="838" spans="2:6" ht="12.75">
      <c r="B838" s="32"/>
      <c r="C838" s="33"/>
      <c r="D838" s="33"/>
      <c r="E838" s="33"/>
      <c r="F838" s="34" t="s">
        <v>854</v>
      </c>
    </row>
    <row r="839" spans="1:6" ht="102">
      <c r="A839" s="9">
        <v>37036</v>
      </c>
      <c r="B839" s="36">
        <v>0.7965277777777778</v>
      </c>
      <c r="C839" s="33"/>
      <c r="D839" s="34" t="s">
        <v>891</v>
      </c>
      <c r="E839" s="33"/>
      <c r="F839" s="34" t="s">
        <v>892</v>
      </c>
    </row>
    <row r="840" spans="1:6" ht="12.75">
      <c r="A840" s="9"/>
      <c r="B840" s="47"/>
      <c r="C840" s="18"/>
      <c r="D840" s="20"/>
      <c r="E840" s="18"/>
      <c r="F840" s="20"/>
    </row>
    <row r="841" spans="1:6" ht="12.75">
      <c r="A841" s="9">
        <v>37037</v>
      </c>
      <c r="B841" s="11">
        <v>0.5986111111111111</v>
      </c>
      <c r="C841" t="s">
        <v>895</v>
      </c>
      <c r="D841" t="s">
        <v>893</v>
      </c>
      <c r="F841" s="10" t="s">
        <v>894</v>
      </c>
    </row>
    <row r="842" spans="1:6" ht="12.75">
      <c r="A842" s="9"/>
      <c r="F842" s="10" t="s">
        <v>897</v>
      </c>
    </row>
    <row r="843" spans="1:6" ht="12.75">
      <c r="A843" s="9"/>
      <c r="B843" s="11">
        <v>0.6128472222222222</v>
      </c>
      <c r="D843" t="s">
        <v>896</v>
      </c>
      <c r="F843" s="10" t="s">
        <v>898</v>
      </c>
    </row>
    <row r="844" spans="1:6" ht="25.5">
      <c r="A844" s="9"/>
      <c r="B844" s="11">
        <v>0.6144328703703704</v>
      </c>
      <c r="D844" t="s">
        <v>896</v>
      </c>
      <c r="F844" s="10" t="s">
        <v>899</v>
      </c>
    </row>
    <row r="845" spans="1:6" ht="25.5">
      <c r="A845" s="9"/>
      <c r="B845" s="11">
        <v>0.6159606481481482</v>
      </c>
      <c r="D845" t="s">
        <v>896</v>
      </c>
      <c r="F845" s="10" t="s">
        <v>900</v>
      </c>
    </row>
    <row r="846" spans="1:6" ht="25.5">
      <c r="A846" s="9"/>
      <c r="B846" s="11">
        <v>0.6185300925925926</v>
      </c>
      <c r="D846" t="s">
        <v>896</v>
      </c>
      <c r="F846" s="10" t="s">
        <v>901</v>
      </c>
    </row>
    <row r="847" spans="1:6" ht="25.5">
      <c r="A847" s="9"/>
      <c r="B847" s="11">
        <v>0.6206712962962962</v>
      </c>
      <c r="D847" t="s">
        <v>896</v>
      </c>
      <c r="F847" s="10" t="s">
        <v>902</v>
      </c>
    </row>
    <row r="848" spans="1:6" ht="12.75">
      <c r="A848" s="9"/>
      <c r="B848" s="11">
        <v>0.6288657407407408</v>
      </c>
      <c r="D848" t="s">
        <v>896</v>
      </c>
      <c r="F848" s="10" t="s">
        <v>904</v>
      </c>
    </row>
    <row r="849" spans="1:6" ht="51">
      <c r="A849" s="9"/>
      <c r="B849" s="11">
        <v>0.6318287037037037</v>
      </c>
      <c r="D849" t="s">
        <v>896</v>
      </c>
      <c r="F849" s="10" t="s">
        <v>903</v>
      </c>
    </row>
    <row r="850" spans="1:6" ht="12.75">
      <c r="A850" s="9"/>
      <c r="B850" s="11">
        <v>0.6349768518518518</v>
      </c>
      <c r="D850" t="s">
        <v>896</v>
      </c>
      <c r="F850" s="10" t="s">
        <v>905</v>
      </c>
    </row>
    <row r="851" spans="1:6" ht="12.75">
      <c r="A851" s="9"/>
      <c r="F851" s="10" t="s">
        <v>906</v>
      </c>
    </row>
    <row r="852" spans="1:6" ht="12.75">
      <c r="A852" s="9"/>
      <c r="F852" s="10" t="s">
        <v>907</v>
      </c>
    </row>
    <row r="853" spans="1:6" ht="12.75">
      <c r="A853" s="9"/>
      <c r="B853" s="11">
        <v>0.6407291666666667</v>
      </c>
      <c r="D853" t="s">
        <v>456</v>
      </c>
      <c r="F853" s="10" t="s">
        <v>908</v>
      </c>
    </row>
    <row r="854" spans="1:6" ht="25.5">
      <c r="A854" s="9"/>
      <c r="B854" s="11">
        <v>0.6421412037037036</v>
      </c>
      <c r="D854" t="s">
        <v>456</v>
      </c>
      <c r="F854" s="10" t="s">
        <v>909</v>
      </c>
    </row>
    <row r="855" spans="1:6" ht="12.75">
      <c r="A855" s="9"/>
      <c r="F855" s="10" t="s">
        <v>910</v>
      </c>
    </row>
    <row r="856" spans="1:6" ht="12.75">
      <c r="A856" s="9"/>
      <c r="F856" s="10" t="s">
        <v>911</v>
      </c>
    </row>
    <row r="857" spans="1:6" ht="12.75">
      <c r="A857" s="9"/>
      <c r="B857" s="11">
        <v>0.6449305555555556</v>
      </c>
      <c r="D857" t="s">
        <v>456</v>
      </c>
      <c r="F857" s="10" t="s">
        <v>912</v>
      </c>
    </row>
    <row r="858" spans="1:4" ht="12.75">
      <c r="A858" s="9"/>
      <c r="B858" s="11">
        <v>0.6467824074074074</v>
      </c>
      <c r="D858" t="s">
        <v>913</v>
      </c>
    </row>
    <row r="859" spans="1:6" ht="25.5">
      <c r="A859" s="9"/>
      <c r="B859" s="11">
        <v>0.6472222222222223</v>
      </c>
      <c r="D859" t="s">
        <v>914</v>
      </c>
      <c r="F859" s="10" t="s">
        <v>915</v>
      </c>
    </row>
    <row r="860" spans="1:6" ht="12.75">
      <c r="A860" s="9"/>
      <c r="B860" s="11">
        <v>0.6569444444444444</v>
      </c>
      <c r="F860" s="10" t="s">
        <v>916</v>
      </c>
    </row>
    <row r="861" spans="1:6" ht="12.75">
      <c r="A861" s="9"/>
      <c r="B861" s="11">
        <v>0.6577430555555556</v>
      </c>
      <c r="D861" t="s">
        <v>456</v>
      </c>
      <c r="F861" s="10" t="s">
        <v>917</v>
      </c>
    </row>
    <row r="862" spans="1:6" ht="12.75">
      <c r="A862" s="9"/>
      <c r="B862" s="11">
        <v>0.6737962962962962</v>
      </c>
      <c r="D862" t="s">
        <v>456</v>
      </c>
      <c r="F862" s="10" t="s">
        <v>918</v>
      </c>
    </row>
    <row r="863" spans="1:6" ht="12.75">
      <c r="A863" s="9"/>
      <c r="B863" s="11">
        <v>0.6761805555555555</v>
      </c>
      <c r="D863" t="s">
        <v>456</v>
      </c>
      <c r="F863" s="10" t="s">
        <v>919</v>
      </c>
    </row>
    <row r="864" spans="1:6" ht="12.75">
      <c r="A864" s="9"/>
      <c r="B864" s="11">
        <v>0.6788425925925926</v>
      </c>
      <c r="D864" t="s">
        <v>456</v>
      </c>
      <c r="F864" s="10" t="s">
        <v>361</v>
      </c>
    </row>
    <row r="865" spans="1:4" ht="12.75">
      <c r="A865" s="9"/>
      <c r="B865" s="11">
        <v>0.681238425925926</v>
      </c>
      <c r="D865" t="s">
        <v>920</v>
      </c>
    </row>
    <row r="866" ht="12.75">
      <c r="A866" s="9"/>
    </row>
    <row r="867" ht="12.75">
      <c r="A867" s="9"/>
    </row>
    <row r="868" ht="12.75">
      <c r="A868" s="9"/>
    </row>
    <row r="869" ht="12.75">
      <c r="A869" s="9"/>
    </row>
    <row r="870" ht="12.75">
      <c r="A870" s="9"/>
    </row>
    <row r="871" ht="12.75">
      <c r="A871" s="9"/>
    </row>
    <row r="873" spans="1:6" ht="12.75">
      <c r="A873" s="9">
        <v>37040</v>
      </c>
      <c r="B873" s="32" t="s">
        <v>545</v>
      </c>
      <c r="C873" s="32" t="s">
        <v>559</v>
      </c>
      <c r="D873" s="33" t="s">
        <v>514</v>
      </c>
      <c r="E873" s="33"/>
      <c r="F873" s="33" t="s">
        <v>515</v>
      </c>
    </row>
    <row r="874" spans="2:6" ht="12.75">
      <c r="B874" s="32"/>
      <c r="C874" s="32"/>
      <c r="D874" s="33"/>
      <c r="E874" s="33"/>
      <c r="F874" s="33" t="s">
        <v>921</v>
      </c>
    </row>
    <row r="875" spans="2:6" ht="12.75">
      <c r="B875" s="32"/>
      <c r="C875" s="32"/>
      <c r="D875" s="33"/>
      <c r="E875" s="33"/>
      <c r="F875" s="34" t="s">
        <v>650</v>
      </c>
    </row>
    <row r="876" spans="2:6" ht="12.75">
      <c r="B876" s="36">
        <v>0.3263888888888889</v>
      </c>
      <c r="C876" s="32" t="s">
        <v>922</v>
      </c>
      <c r="D876" s="33"/>
      <c r="E876" s="33"/>
      <c r="F876" s="34" t="s">
        <v>651</v>
      </c>
    </row>
    <row r="877" spans="2:6" ht="12.75">
      <c r="B877" s="36">
        <v>0.3333333333333333</v>
      </c>
      <c r="C877" s="32"/>
      <c r="D877" s="33"/>
      <c r="E877" s="33"/>
      <c r="F877" s="34" t="s">
        <v>652</v>
      </c>
    </row>
    <row r="878" spans="2:6" ht="114.75">
      <c r="B878" s="32"/>
      <c r="C878" s="32"/>
      <c r="D878" s="33"/>
      <c r="E878" s="33"/>
      <c r="F878" s="34" t="s">
        <v>923</v>
      </c>
    </row>
    <row r="879" spans="3:6" ht="12.75">
      <c r="C879" s="32"/>
      <c r="D879" s="33"/>
      <c r="E879" s="33"/>
      <c r="F879" s="34"/>
    </row>
    <row r="880" spans="2:6" ht="12.75">
      <c r="B880" s="36">
        <v>0.3368055555555556</v>
      </c>
      <c r="C880" s="32"/>
      <c r="D880" s="33"/>
      <c r="E880" s="33"/>
      <c r="F880" s="34" t="s">
        <v>517</v>
      </c>
    </row>
    <row r="881" spans="2:6" ht="44.25" customHeight="1">
      <c r="B881" s="36">
        <v>0.4291666666666667</v>
      </c>
      <c r="C881" s="32" t="s">
        <v>435</v>
      </c>
      <c r="D881" s="33" t="s">
        <v>436</v>
      </c>
      <c r="E881" s="33" t="s">
        <v>437</v>
      </c>
      <c r="F881" s="34" t="s">
        <v>924</v>
      </c>
    </row>
    <row r="882" spans="2:6" ht="42" customHeight="1">
      <c r="B882" s="36">
        <v>0.4305555555555556</v>
      </c>
      <c r="C882" s="32" t="s">
        <v>435</v>
      </c>
      <c r="D882" s="33" t="s">
        <v>925</v>
      </c>
      <c r="E882" s="33" t="s">
        <v>926</v>
      </c>
      <c r="F882" s="34" t="s">
        <v>929</v>
      </c>
    </row>
    <row r="883" spans="2:6" ht="43.5" customHeight="1">
      <c r="B883" s="36">
        <v>0.43333333333333335</v>
      </c>
      <c r="C883" s="32" t="s">
        <v>435</v>
      </c>
      <c r="D883" s="33" t="s">
        <v>208</v>
      </c>
      <c r="E883" s="33" t="s">
        <v>927</v>
      </c>
      <c r="F883" s="34" t="s">
        <v>928</v>
      </c>
    </row>
    <row r="884" spans="1:6" ht="19.5" customHeight="1">
      <c r="A884" s="12">
        <v>37040</v>
      </c>
      <c r="B884" s="36">
        <v>0.47430555555555554</v>
      </c>
      <c r="C884" s="32" t="s">
        <v>399</v>
      </c>
      <c r="D884" s="34" t="s">
        <v>930</v>
      </c>
      <c r="E884" s="33"/>
      <c r="F884" s="34"/>
    </row>
    <row r="885" spans="1:6" ht="19.5" customHeight="1">
      <c r="A885" s="12"/>
      <c r="B885" s="36">
        <v>0.48194444444444445</v>
      </c>
      <c r="C885" s="32" t="s">
        <v>299</v>
      </c>
      <c r="D885" s="34"/>
      <c r="E885" s="33" t="s">
        <v>931</v>
      </c>
      <c r="F885" s="34" t="s">
        <v>932</v>
      </c>
    </row>
    <row r="886" spans="1:6" ht="19.5" customHeight="1">
      <c r="A886" s="12"/>
      <c r="B886" s="36">
        <v>0.49513888888888885</v>
      </c>
      <c r="C886" s="32" t="s">
        <v>299</v>
      </c>
      <c r="D886" s="34" t="s">
        <v>933</v>
      </c>
      <c r="E886" s="33"/>
      <c r="F886" s="34" t="s">
        <v>934</v>
      </c>
    </row>
    <row r="887" spans="1:6" ht="19.5" customHeight="1">
      <c r="A887" s="12"/>
      <c r="B887" s="36">
        <v>0.5006944444444444</v>
      </c>
      <c r="C887" s="32" t="s">
        <v>435</v>
      </c>
      <c r="D887" s="34"/>
      <c r="E887" s="33"/>
      <c r="F887" s="34" t="s">
        <v>935</v>
      </c>
    </row>
    <row r="888" spans="1:6" ht="19.5" customHeight="1">
      <c r="A888" s="12"/>
      <c r="B888" s="36">
        <v>0.5092939814814815</v>
      </c>
      <c r="C888" s="32" t="s">
        <v>399</v>
      </c>
      <c r="D888" s="34" t="s">
        <v>936</v>
      </c>
      <c r="E888" s="33"/>
      <c r="F888" s="34"/>
    </row>
    <row r="889" spans="1:6" ht="19.5" customHeight="1">
      <c r="A889" s="12"/>
      <c r="B889" s="36">
        <v>0.5111458333333333</v>
      </c>
      <c r="C889" s="32" t="s">
        <v>399</v>
      </c>
      <c r="D889" s="34" t="s">
        <v>937</v>
      </c>
      <c r="E889" s="33" t="s">
        <v>931</v>
      </c>
      <c r="F889" s="34" t="s">
        <v>938</v>
      </c>
    </row>
    <row r="890" spans="1:6" ht="19.5" customHeight="1">
      <c r="A890" s="12"/>
      <c r="B890" s="36">
        <v>0.513888888888889</v>
      </c>
      <c r="C890" s="32" t="s">
        <v>435</v>
      </c>
      <c r="D890" s="34" t="s">
        <v>208</v>
      </c>
      <c r="E890" s="33" t="s">
        <v>939</v>
      </c>
      <c r="F890" s="34" t="s">
        <v>940</v>
      </c>
    </row>
    <row r="891" spans="1:6" ht="19.5" customHeight="1">
      <c r="A891" s="12"/>
      <c r="B891" s="36">
        <v>0.5159722222222222</v>
      </c>
      <c r="C891" s="32" t="s">
        <v>435</v>
      </c>
      <c r="D891" s="34" t="s">
        <v>208</v>
      </c>
      <c r="E891" s="33" t="s">
        <v>939</v>
      </c>
      <c r="F891" s="34" t="s">
        <v>941</v>
      </c>
    </row>
    <row r="892" spans="1:6" ht="19.5" customHeight="1">
      <c r="A892" s="12"/>
      <c r="B892" s="36">
        <v>0.5318171296296296</v>
      </c>
      <c r="C892" s="32" t="s">
        <v>950</v>
      </c>
      <c r="D892" s="34" t="s">
        <v>949</v>
      </c>
      <c r="E892" s="33"/>
      <c r="F892" s="34" t="s">
        <v>951</v>
      </c>
    </row>
    <row r="893" spans="1:6" ht="19.5" customHeight="1">
      <c r="A893" s="12"/>
      <c r="B893" s="36">
        <v>0.5340277777777778</v>
      </c>
      <c r="C893" s="32">
        <v>0</v>
      </c>
      <c r="D893" s="34"/>
      <c r="E893" s="33"/>
      <c r="F893" s="34" t="s">
        <v>952</v>
      </c>
    </row>
    <row r="894" spans="1:6" ht="19.5" customHeight="1">
      <c r="A894" s="12"/>
      <c r="B894" s="36"/>
      <c r="C894" s="32"/>
      <c r="D894" s="34"/>
      <c r="E894" s="33"/>
      <c r="F894" s="34"/>
    </row>
    <row r="895" spans="2:6" ht="63.75">
      <c r="B895" s="36">
        <v>0.5708333333333333</v>
      </c>
      <c r="C895" s="32"/>
      <c r="D895" s="34" t="s">
        <v>591</v>
      </c>
      <c r="E895" s="33"/>
      <c r="F895" s="34" t="s">
        <v>954</v>
      </c>
    </row>
    <row r="896" spans="2:6" ht="12.75">
      <c r="B896" s="36">
        <v>0.5685416666666666</v>
      </c>
      <c r="C896" s="32">
        <v>0</v>
      </c>
      <c r="D896" s="33" t="s">
        <v>592</v>
      </c>
      <c r="E896" s="33"/>
      <c r="F896" s="34"/>
    </row>
    <row r="897" spans="2:6" ht="38.25">
      <c r="B897" s="36">
        <v>0.5696064814814815</v>
      </c>
      <c r="C897" s="32">
        <v>0.020833333333333332</v>
      </c>
      <c r="D897" s="33" t="s">
        <v>519</v>
      </c>
      <c r="E897" s="33"/>
      <c r="F897" s="40" t="s">
        <v>641</v>
      </c>
    </row>
    <row r="898" spans="1:6" ht="51">
      <c r="A898" s="12">
        <v>37040</v>
      </c>
      <c r="B898" s="36">
        <v>0.5712847222222223</v>
      </c>
      <c r="C898" s="32">
        <v>0.020833333333333332</v>
      </c>
      <c r="D898" s="34" t="s">
        <v>953</v>
      </c>
      <c r="E898" s="33"/>
      <c r="F898" s="34" t="s">
        <v>521</v>
      </c>
    </row>
    <row r="899" spans="2:6" ht="25.5">
      <c r="B899" s="36">
        <v>0.5917129629629629</v>
      </c>
      <c r="C899" s="32">
        <v>0.027777777777777776</v>
      </c>
      <c r="D899" s="33" t="s">
        <v>522</v>
      </c>
      <c r="E899" s="33"/>
      <c r="F899" s="34" t="s">
        <v>597</v>
      </c>
    </row>
    <row r="900" spans="2:6" ht="12.75">
      <c r="B900" s="36">
        <v>0.6194444444444445</v>
      </c>
      <c r="C900" s="32">
        <v>0</v>
      </c>
      <c r="D900" s="33" t="s">
        <v>524</v>
      </c>
      <c r="E900" s="41"/>
      <c r="F900" s="33"/>
    </row>
    <row r="901" spans="2:6" ht="12.75">
      <c r="B901" s="36">
        <v>0.6196064814814815</v>
      </c>
      <c r="C901" s="32">
        <v>0.003472222222222222</v>
      </c>
      <c r="D901" s="33" t="s">
        <v>525</v>
      </c>
      <c r="E901" s="33"/>
      <c r="F901" s="34"/>
    </row>
    <row r="902" spans="2:6" ht="12.75">
      <c r="B902" s="36">
        <v>0.6229398148148148</v>
      </c>
      <c r="C902" s="32">
        <v>0.003472222222222222</v>
      </c>
      <c r="D902" s="33" t="s">
        <v>522</v>
      </c>
      <c r="E902" s="42"/>
      <c r="F902" s="34" t="s">
        <v>526</v>
      </c>
    </row>
    <row r="903" spans="2:6" ht="12.75">
      <c r="B903" s="36">
        <v>0.626400462962963</v>
      </c>
      <c r="C903" s="32">
        <v>0</v>
      </c>
      <c r="D903" s="33" t="s">
        <v>527</v>
      </c>
      <c r="E903" s="42"/>
      <c r="F903" s="34"/>
    </row>
    <row r="904" spans="2:6" ht="38.25">
      <c r="B904" s="36">
        <v>0.6265625</v>
      </c>
      <c r="C904" s="32">
        <v>0.020833333333333332</v>
      </c>
      <c r="D904" s="33" t="s">
        <v>528</v>
      </c>
      <c r="E904" s="42"/>
      <c r="F904" s="34" t="s">
        <v>955</v>
      </c>
    </row>
    <row r="905" spans="2:6" ht="12.75">
      <c r="B905" s="36"/>
      <c r="C905" s="32"/>
      <c r="D905" s="33"/>
      <c r="E905" s="42"/>
      <c r="F905" s="34"/>
    </row>
    <row r="906" spans="2:6" ht="12.75">
      <c r="B906" s="36">
        <v>0.6354166666666666</v>
      </c>
      <c r="C906" s="32" t="s">
        <v>435</v>
      </c>
      <c r="D906" s="33" t="s">
        <v>956</v>
      </c>
      <c r="E906" s="42"/>
      <c r="F906" s="34" t="s">
        <v>957</v>
      </c>
    </row>
    <row r="907" spans="2:6" ht="25.5">
      <c r="B907" s="36">
        <v>0.6361111111111112</v>
      </c>
      <c r="C907" s="32" t="s">
        <v>435</v>
      </c>
      <c r="D907" s="33" t="s">
        <v>208</v>
      </c>
      <c r="E907" s="42"/>
      <c r="F907" s="34" t="s">
        <v>958</v>
      </c>
    </row>
    <row r="908" spans="2:6" ht="12.75">
      <c r="B908" s="36"/>
      <c r="C908" s="32"/>
      <c r="D908" s="33"/>
      <c r="E908" s="42"/>
      <c r="F908" s="34"/>
    </row>
    <row r="909" spans="2:6" ht="12.75">
      <c r="B909" s="36">
        <v>0.6472916666666667</v>
      </c>
      <c r="C909" s="32">
        <v>0.027777777777777776</v>
      </c>
      <c r="D909" s="33" t="s">
        <v>529</v>
      </c>
      <c r="E909" s="33"/>
      <c r="F909" s="34" t="s">
        <v>588</v>
      </c>
    </row>
    <row r="910" spans="1:6" ht="38.25">
      <c r="A910" s="12">
        <v>37040</v>
      </c>
      <c r="B910" s="36">
        <v>0.6752314814814815</v>
      </c>
      <c r="C910" s="32">
        <v>0.027777777777777776</v>
      </c>
      <c r="D910" s="33" t="s">
        <v>530</v>
      </c>
      <c r="E910" s="33"/>
      <c r="F910" s="34" t="s">
        <v>0</v>
      </c>
    </row>
    <row r="911" spans="2:6" ht="12.75">
      <c r="B911" s="36">
        <v>0.7030208333333333</v>
      </c>
      <c r="C911" s="32">
        <v>0.027777777777777776</v>
      </c>
      <c r="D911" s="33" t="s">
        <v>531</v>
      </c>
      <c r="E911" s="33"/>
      <c r="F911" s="34" t="s">
        <v>588</v>
      </c>
    </row>
    <row r="912" spans="2:6" ht="51">
      <c r="B912" s="36">
        <v>0.7308333333333333</v>
      </c>
      <c r="C912" s="32">
        <v>0.027777777777777776</v>
      </c>
      <c r="D912" s="33" t="s">
        <v>532</v>
      </c>
      <c r="E912" s="33"/>
      <c r="F912" s="34" t="s">
        <v>1</v>
      </c>
    </row>
    <row r="913" spans="1:6" ht="12.75">
      <c r="A913" s="12"/>
      <c r="B913" s="36">
        <v>0.7585648148148149</v>
      </c>
      <c r="C913" s="32">
        <v>0.027777777777777776</v>
      </c>
      <c r="D913" s="33" t="s">
        <v>533</v>
      </c>
      <c r="E913" s="33"/>
      <c r="F913" s="40" t="s">
        <v>588</v>
      </c>
    </row>
    <row r="914" spans="2:6" ht="12.75">
      <c r="B914" s="36">
        <v>0.786412037037037</v>
      </c>
      <c r="C914" s="32">
        <v>0.006944444444444444</v>
      </c>
      <c r="D914" s="33" t="s">
        <v>534</v>
      </c>
      <c r="E914" s="33"/>
      <c r="F914" s="33"/>
    </row>
    <row r="915" spans="2:6" ht="51">
      <c r="B915" s="36">
        <v>0.7933912037037038</v>
      </c>
      <c r="C915" s="32">
        <v>0.027777777777777776</v>
      </c>
      <c r="D915" s="33" t="s">
        <v>535</v>
      </c>
      <c r="E915" s="33"/>
      <c r="F915" s="34" t="s">
        <v>2</v>
      </c>
    </row>
    <row r="916" spans="2:6" ht="12.75">
      <c r="B916" s="36">
        <v>0.8211111111111111</v>
      </c>
      <c r="C916" s="32">
        <v>0.027777777777777776</v>
      </c>
      <c r="D916" s="33" t="s">
        <v>536</v>
      </c>
      <c r="E916" s="33"/>
      <c r="F916" s="33" t="s">
        <v>588</v>
      </c>
    </row>
    <row r="917" spans="2:6" ht="51">
      <c r="B917" s="36">
        <v>0.8488773148148149</v>
      </c>
      <c r="C917" s="32">
        <v>0.027777777777777776</v>
      </c>
      <c r="D917" s="33" t="s">
        <v>537</v>
      </c>
      <c r="E917" s="33"/>
      <c r="F917" s="34" t="s">
        <v>3</v>
      </c>
    </row>
    <row r="918" spans="2:6" ht="12.75">
      <c r="B918" s="36">
        <v>0.8766319444444445</v>
      </c>
      <c r="C918" s="32">
        <v>0.027777777777777776</v>
      </c>
      <c r="D918" s="33" t="s">
        <v>538</v>
      </c>
      <c r="E918" s="33"/>
      <c r="F918" s="34" t="s">
        <v>588</v>
      </c>
    </row>
    <row r="919" spans="2:6" ht="38.25">
      <c r="B919" s="36">
        <v>0.9044212962962962</v>
      </c>
      <c r="C919" s="32">
        <v>0.027777777777777776</v>
      </c>
      <c r="D919" s="33" t="s">
        <v>539</v>
      </c>
      <c r="E919" s="33"/>
      <c r="F919" s="34" t="s">
        <v>4</v>
      </c>
    </row>
    <row r="920" spans="2:6" ht="12.75">
      <c r="B920" s="36">
        <v>0.9321990740740741</v>
      </c>
      <c r="C920" s="32">
        <v>0</v>
      </c>
      <c r="D920" s="33" t="s">
        <v>524</v>
      </c>
      <c r="E920" s="33"/>
      <c r="F920" s="34"/>
    </row>
    <row r="921" spans="2:6" ht="12.75">
      <c r="B921" s="36">
        <v>0.932337962962963</v>
      </c>
      <c r="C921" s="32">
        <v>0.010416666666666666</v>
      </c>
      <c r="D921" s="33" t="s">
        <v>525</v>
      </c>
      <c r="E921" s="33"/>
      <c r="F921" s="34"/>
    </row>
    <row r="922" spans="2:6" ht="12.75">
      <c r="B922" s="36">
        <v>0.9428703703703704</v>
      </c>
      <c r="C922" s="32">
        <v>0.006944444444444444</v>
      </c>
      <c r="D922" s="33" t="s">
        <v>522</v>
      </c>
      <c r="E922" s="33"/>
      <c r="F922" s="34" t="s">
        <v>526</v>
      </c>
    </row>
    <row r="923" spans="2:6" ht="12.75">
      <c r="B923" s="36">
        <v>0.9498148148148148</v>
      </c>
      <c r="C923" s="32">
        <v>0</v>
      </c>
      <c r="D923" s="33" t="s">
        <v>527</v>
      </c>
      <c r="E923" s="33"/>
      <c r="F923" s="34"/>
    </row>
    <row r="924" spans="2:6" ht="51">
      <c r="B924" s="36">
        <v>0.9499305555555555</v>
      </c>
      <c r="C924" s="32">
        <v>0.020833333333333332</v>
      </c>
      <c r="D924" s="33" t="s">
        <v>528</v>
      </c>
      <c r="E924" s="33"/>
      <c r="F924" s="34" t="s">
        <v>5</v>
      </c>
    </row>
    <row r="925" spans="2:6" ht="12.75">
      <c r="B925" s="36">
        <v>0.9707638888888889</v>
      </c>
      <c r="C925" s="32">
        <v>0.027777777777777776</v>
      </c>
      <c r="D925" s="33" t="s">
        <v>522</v>
      </c>
      <c r="E925" s="33"/>
      <c r="F925" s="34" t="s">
        <v>526</v>
      </c>
    </row>
    <row r="926" spans="2:6" ht="51">
      <c r="B926" s="36">
        <v>0.9985416666666667</v>
      </c>
      <c r="C926" s="32">
        <v>0.027777777777777776</v>
      </c>
      <c r="D926" s="34" t="s">
        <v>862</v>
      </c>
      <c r="E926" s="33"/>
      <c r="F926" s="34" t="s">
        <v>540</v>
      </c>
    </row>
    <row r="927" spans="1:6" ht="12.75">
      <c r="A927" s="12">
        <v>37041</v>
      </c>
      <c r="B927" s="36">
        <v>0.026967592592592595</v>
      </c>
      <c r="C927" s="32">
        <v>0.027777777777777776</v>
      </c>
      <c r="D927" s="33" t="s">
        <v>522</v>
      </c>
      <c r="E927" s="33"/>
      <c r="F927" s="34"/>
    </row>
    <row r="928" spans="1:6" ht="12.75">
      <c r="A928" s="12"/>
      <c r="B928" s="36"/>
      <c r="C928" s="32" t="s">
        <v>6</v>
      </c>
      <c r="D928" s="33"/>
      <c r="E928" s="33"/>
      <c r="F928" s="34" t="s">
        <v>7</v>
      </c>
    </row>
    <row r="929" spans="2:6" ht="12.75">
      <c r="B929" s="36">
        <v>0.05465277777777777</v>
      </c>
      <c r="C929" s="32">
        <v>0.027777777777777776</v>
      </c>
      <c r="D929" s="33" t="s">
        <v>522</v>
      </c>
      <c r="E929" s="33"/>
      <c r="F929" s="40"/>
    </row>
    <row r="930" spans="2:6" ht="38.25">
      <c r="B930" s="36">
        <v>0.08229166666666667</v>
      </c>
      <c r="C930" s="32">
        <v>0.027777777777777776</v>
      </c>
      <c r="D930" s="33" t="s">
        <v>522</v>
      </c>
      <c r="E930" s="33"/>
      <c r="F930" s="34" t="s">
        <v>8</v>
      </c>
    </row>
    <row r="931" spans="2:6" ht="12.75">
      <c r="B931" s="36">
        <v>0.11016203703703703</v>
      </c>
      <c r="C931" s="32">
        <v>0.027777777777777776</v>
      </c>
      <c r="D931" s="33" t="s">
        <v>541</v>
      </c>
      <c r="E931" s="33"/>
      <c r="F931" s="33"/>
    </row>
    <row r="932" spans="2:6" ht="12.75">
      <c r="B932" s="36">
        <v>0.13824074074074075</v>
      </c>
      <c r="C932" s="32">
        <v>0.027777777777777776</v>
      </c>
      <c r="D932" s="33" t="s">
        <v>541</v>
      </c>
      <c r="E932" s="33"/>
      <c r="F932" s="33"/>
    </row>
    <row r="933" spans="2:6" ht="38.25">
      <c r="B933" s="36">
        <v>0.16619212962962962</v>
      </c>
      <c r="C933" s="32">
        <v>0.027777777777777776</v>
      </c>
      <c r="D933" s="33" t="s">
        <v>541</v>
      </c>
      <c r="E933" s="33"/>
      <c r="F933" s="34" t="s">
        <v>9</v>
      </c>
    </row>
    <row r="934" spans="2:6" ht="12.75">
      <c r="B934" s="36">
        <v>0.19391203703703705</v>
      </c>
      <c r="C934" s="35">
        <v>0</v>
      </c>
      <c r="D934" s="33" t="s">
        <v>524</v>
      </c>
      <c r="E934" s="33"/>
      <c r="F934" s="34" t="s">
        <v>10</v>
      </c>
    </row>
    <row r="935" spans="2:6" ht="12.75">
      <c r="B935" s="36">
        <v>0.19461805555555556</v>
      </c>
      <c r="C935" s="35">
        <v>0.006944444444444444</v>
      </c>
      <c r="D935" s="33" t="s">
        <v>525</v>
      </c>
      <c r="E935" s="33"/>
      <c r="F935" s="34"/>
    </row>
    <row r="936" spans="2:6" ht="12.75">
      <c r="B936" s="36">
        <v>0.2015972222222222</v>
      </c>
      <c r="C936" s="35">
        <v>0.006944444444444444</v>
      </c>
      <c r="D936" s="33" t="s">
        <v>541</v>
      </c>
      <c r="E936" s="33"/>
      <c r="F936" s="34" t="s">
        <v>542</v>
      </c>
    </row>
    <row r="937" spans="2:6" ht="12.75">
      <c r="B937" s="36">
        <v>0.20857638888888888</v>
      </c>
      <c r="C937" s="35">
        <v>0</v>
      </c>
      <c r="D937" s="33" t="s">
        <v>527</v>
      </c>
      <c r="E937" s="33"/>
      <c r="F937" s="34"/>
    </row>
    <row r="938" spans="2:6" ht="51">
      <c r="B938" s="36">
        <v>0.20928240740740742</v>
      </c>
      <c r="C938" s="35">
        <v>0.020833333333333332</v>
      </c>
      <c r="D938" s="33" t="s">
        <v>528</v>
      </c>
      <c r="E938" s="33"/>
      <c r="F938" s="34" t="s">
        <v>11</v>
      </c>
    </row>
    <row r="939" spans="2:6" ht="12.75">
      <c r="B939" s="36">
        <v>0.23017361111111112</v>
      </c>
      <c r="C939" s="35">
        <v>0.006944444444444444</v>
      </c>
      <c r="D939" s="33" t="s">
        <v>544</v>
      </c>
      <c r="E939" s="33"/>
      <c r="F939" s="34" t="s">
        <v>594</v>
      </c>
    </row>
    <row r="940" spans="2:6" ht="12.75">
      <c r="B940" s="32"/>
      <c r="C940" s="33"/>
      <c r="D940" s="33"/>
      <c r="E940" s="33"/>
      <c r="F940" s="34"/>
    </row>
    <row r="941" spans="2:6" ht="12.75">
      <c r="B941" s="32"/>
      <c r="C941" s="33"/>
      <c r="D941" s="33"/>
      <c r="E941" s="33"/>
      <c r="F941" s="34" t="s">
        <v>653</v>
      </c>
    </row>
    <row r="942" spans="2:6" ht="25.5">
      <c r="B942" s="32"/>
      <c r="C942" s="33"/>
      <c r="D942" s="33"/>
      <c r="E942" s="33"/>
      <c r="F942" s="34" t="s">
        <v>12</v>
      </c>
    </row>
    <row r="944" ht="12.75">
      <c r="F944" s="23"/>
    </row>
    <row r="945" spans="2:6" ht="12.75">
      <c r="B945" s="32" t="s">
        <v>545</v>
      </c>
      <c r="C945" s="32" t="s">
        <v>559</v>
      </c>
      <c r="D945" s="33" t="s">
        <v>514</v>
      </c>
      <c r="E945" s="33"/>
      <c r="F945" s="33" t="s">
        <v>515</v>
      </c>
    </row>
    <row r="946" spans="2:6" ht="12.75">
      <c r="B946" s="32"/>
      <c r="C946" s="32"/>
      <c r="D946" s="33"/>
      <c r="E946" s="33"/>
      <c r="F946" s="33" t="s">
        <v>516</v>
      </c>
    </row>
    <row r="947" spans="2:6" ht="12.75">
      <c r="B947" s="32"/>
      <c r="C947" s="32"/>
      <c r="D947" s="33"/>
      <c r="E947" s="33"/>
      <c r="F947" s="34" t="s">
        <v>664</v>
      </c>
    </row>
    <row r="948" spans="2:6" ht="12.75">
      <c r="B948" s="32"/>
      <c r="C948" s="32"/>
      <c r="D948" s="33"/>
      <c r="E948" s="33"/>
      <c r="F948" s="34" t="s">
        <v>665</v>
      </c>
    </row>
    <row r="949" spans="2:6" ht="12.75">
      <c r="B949" s="32"/>
      <c r="C949" s="32"/>
      <c r="D949" s="33"/>
      <c r="E949" s="33"/>
      <c r="F949" s="34" t="s">
        <v>666</v>
      </c>
    </row>
    <row r="950" spans="2:6" ht="12.75">
      <c r="B950" s="32"/>
      <c r="C950" s="32"/>
      <c r="D950" s="33"/>
      <c r="E950" s="33"/>
      <c r="F950" s="34" t="s">
        <v>517</v>
      </c>
    </row>
    <row r="951" spans="2:6" ht="63.75">
      <c r="B951" s="32"/>
      <c r="C951" s="32"/>
      <c r="D951" s="34" t="s">
        <v>591</v>
      </c>
      <c r="E951" s="33"/>
      <c r="F951" s="34" t="s">
        <v>13</v>
      </c>
    </row>
    <row r="952" spans="2:6" ht="76.5">
      <c r="B952" s="36">
        <v>0.2565162037037037</v>
      </c>
      <c r="C952" s="32">
        <v>0</v>
      </c>
      <c r="D952" s="34" t="s">
        <v>518</v>
      </c>
      <c r="E952" s="33"/>
      <c r="F952" s="34" t="s">
        <v>14</v>
      </c>
    </row>
    <row r="953" spans="2:6" ht="12.75">
      <c r="B953" s="36">
        <v>0.2578240740740741</v>
      </c>
      <c r="C953" s="32">
        <v>0</v>
      </c>
      <c r="D953" s="33" t="s">
        <v>592</v>
      </c>
      <c r="E953" s="33"/>
      <c r="F953" s="34" t="s">
        <v>15</v>
      </c>
    </row>
    <row r="954" spans="2:6" ht="38.25">
      <c r="B954" s="36">
        <v>0.2594097222222222</v>
      </c>
      <c r="C954" s="32">
        <v>0</v>
      </c>
      <c r="D954" s="33" t="s">
        <v>519</v>
      </c>
      <c r="E954" s="33"/>
      <c r="F954" s="40" t="s">
        <v>641</v>
      </c>
    </row>
    <row r="955" spans="2:6" ht="25.5">
      <c r="B955" s="36"/>
      <c r="C955" s="32"/>
      <c r="D955" s="33"/>
      <c r="E955" s="33"/>
      <c r="F955" s="40" t="s">
        <v>16</v>
      </c>
    </row>
    <row r="956" spans="2:6" ht="51">
      <c r="B956" s="36">
        <v>0.2611921296296296</v>
      </c>
      <c r="C956" s="32">
        <v>0.020833333333333332</v>
      </c>
      <c r="D956" s="34" t="s">
        <v>668</v>
      </c>
      <c r="E956" s="33"/>
      <c r="F956" s="34" t="s">
        <v>521</v>
      </c>
    </row>
    <row r="957" spans="2:6" ht="25.5">
      <c r="B957" s="36">
        <v>0.2819212962962963</v>
      </c>
      <c r="C957" s="32">
        <v>0.027777777777777776</v>
      </c>
      <c r="D957" s="33" t="s">
        <v>522</v>
      </c>
      <c r="E957" s="33"/>
      <c r="F957" s="34" t="s">
        <v>597</v>
      </c>
    </row>
    <row r="958" spans="2:6" ht="12.75">
      <c r="B958" s="36">
        <v>0.3095601851851852</v>
      </c>
      <c r="C958" s="32">
        <v>0.003472222222222222</v>
      </c>
      <c r="D958" s="33" t="s">
        <v>525</v>
      </c>
      <c r="E958" s="33"/>
      <c r="F958" s="34" t="s">
        <v>17</v>
      </c>
    </row>
    <row r="959" spans="2:6" ht="12.75">
      <c r="B959" s="36">
        <v>0.3102430555555556</v>
      </c>
      <c r="C959" s="32">
        <v>0</v>
      </c>
      <c r="D959" s="33" t="s">
        <v>524</v>
      </c>
      <c r="E959" s="41"/>
      <c r="F959" s="33"/>
    </row>
    <row r="960" spans="2:6" ht="12.75">
      <c r="B960" s="36">
        <v>0.3095601851851852</v>
      </c>
      <c r="C960" s="32">
        <v>0.003472222222222222</v>
      </c>
      <c r="D960" s="33" t="s">
        <v>525</v>
      </c>
      <c r="E960" s="33"/>
      <c r="F960" s="34" t="s">
        <v>17</v>
      </c>
    </row>
    <row r="961" spans="2:6" ht="12.75">
      <c r="B961" s="36">
        <v>0.31386574074074075</v>
      </c>
      <c r="C961" s="32">
        <v>0.003472222222222222</v>
      </c>
      <c r="D961" s="33" t="s">
        <v>522</v>
      </c>
      <c r="E961" s="42"/>
      <c r="F961" s="34" t="s">
        <v>526</v>
      </c>
    </row>
    <row r="962" spans="2:6" ht="12.75">
      <c r="B962" s="36">
        <v>0.31858796296296293</v>
      </c>
      <c r="C962" s="32">
        <v>0</v>
      </c>
      <c r="D962" s="33" t="s">
        <v>527</v>
      </c>
      <c r="E962" s="42"/>
      <c r="F962" s="34"/>
    </row>
    <row r="963" spans="2:6" ht="38.25">
      <c r="B963" s="36">
        <v>0.31800925925925927</v>
      </c>
      <c r="C963" s="32">
        <v>0.020833333333333332</v>
      </c>
      <c r="D963" s="33" t="s">
        <v>528</v>
      </c>
      <c r="E963" s="42"/>
      <c r="F963" s="34" t="s">
        <v>18</v>
      </c>
    </row>
    <row r="964" spans="2:6" ht="12.75">
      <c r="B964" s="36">
        <v>0.3408217592592593</v>
      </c>
      <c r="C964" s="32">
        <v>0.027777777777777776</v>
      </c>
      <c r="D964" s="33" t="s">
        <v>529</v>
      </c>
      <c r="E964" s="33"/>
      <c r="F964" s="34" t="s">
        <v>588</v>
      </c>
    </row>
    <row r="965" spans="2:6" ht="38.25">
      <c r="B965" s="36"/>
      <c r="C965" s="32" t="s">
        <v>399</v>
      </c>
      <c r="D965" s="33"/>
      <c r="E965" s="33"/>
      <c r="F965" s="43" t="s">
        <v>21</v>
      </c>
    </row>
    <row r="966" spans="2:6" ht="12.75">
      <c r="B966" s="36"/>
      <c r="C966" s="32" t="s">
        <v>399</v>
      </c>
      <c r="D966" s="33"/>
      <c r="E966" s="33"/>
      <c r="F966" s="43" t="s">
        <v>20</v>
      </c>
    </row>
    <row r="967" spans="1:6" ht="25.5">
      <c r="A967" s="12">
        <v>37041</v>
      </c>
      <c r="B967" s="36">
        <v>0.3645833333333333</v>
      </c>
      <c r="C967" s="32" t="s">
        <v>399</v>
      </c>
      <c r="D967" s="33"/>
      <c r="E967" s="33"/>
      <c r="F967" s="43" t="s">
        <v>19</v>
      </c>
    </row>
    <row r="968" spans="1:6" ht="25.5">
      <c r="A968" s="12">
        <v>37041</v>
      </c>
      <c r="B968" s="36">
        <v>0.37847222222222227</v>
      </c>
      <c r="C968" s="32" t="s">
        <v>399</v>
      </c>
      <c r="D968" s="33"/>
      <c r="E968" s="33"/>
      <c r="F968" s="43" t="s">
        <v>22</v>
      </c>
    </row>
    <row r="969" spans="1:6" ht="38.25">
      <c r="A969" s="12">
        <v>37041</v>
      </c>
      <c r="B969" s="36">
        <v>0.3895717592592593</v>
      </c>
      <c r="C969" s="32">
        <v>0.027777777777777776</v>
      </c>
      <c r="D969" s="33" t="s">
        <v>530</v>
      </c>
      <c r="E969" s="33"/>
      <c r="F969" s="34" t="s">
        <v>23</v>
      </c>
    </row>
    <row r="970" spans="1:6" ht="12.75">
      <c r="A970" s="12">
        <v>37041</v>
      </c>
      <c r="B970" s="36">
        <v>0.44047453703703704</v>
      </c>
      <c r="C970" s="32">
        <v>0.027777777777777776</v>
      </c>
      <c r="D970" s="33" t="s">
        <v>531</v>
      </c>
      <c r="E970" s="33"/>
      <c r="F970" s="34" t="s">
        <v>588</v>
      </c>
    </row>
    <row r="971" spans="1:6" ht="51">
      <c r="A971" s="12">
        <v>37041</v>
      </c>
      <c r="B971" s="36">
        <v>0.465787037037037</v>
      </c>
      <c r="C971" s="32">
        <v>0.027777777777777776</v>
      </c>
      <c r="D971" s="33" t="s">
        <v>532</v>
      </c>
      <c r="E971" s="33"/>
      <c r="F971" s="34" t="s">
        <v>24</v>
      </c>
    </row>
    <row r="972" spans="1:6" ht="12.75">
      <c r="A972" s="12">
        <v>37041</v>
      </c>
      <c r="B972" s="36">
        <v>0.4912384259259259</v>
      </c>
      <c r="C972" s="32">
        <v>0.027777777777777776</v>
      </c>
      <c r="D972" s="33" t="s">
        <v>533</v>
      </c>
      <c r="E972" s="33"/>
      <c r="F972" s="40" t="s">
        <v>588</v>
      </c>
    </row>
    <row r="973" spans="1:6" ht="12.75">
      <c r="A973" s="12">
        <v>37041</v>
      </c>
      <c r="B973" s="36">
        <v>0.5249189814814815</v>
      </c>
      <c r="C973" s="32">
        <v>0.006944444444444444</v>
      </c>
      <c r="D973" s="33" t="s">
        <v>534</v>
      </c>
      <c r="E973" s="33"/>
      <c r="F973" s="33"/>
    </row>
    <row r="974" spans="1:6" ht="51">
      <c r="A974" s="12">
        <v>37041</v>
      </c>
      <c r="B974" s="36">
        <v>0.531886574074074</v>
      </c>
      <c r="C974" s="32">
        <v>0.027777777777777776</v>
      </c>
      <c r="D974" s="33" t="s">
        <v>535</v>
      </c>
      <c r="E974" s="33"/>
      <c r="F974" s="34" t="s">
        <v>25</v>
      </c>
    </row>
    <row r="975" spans="1:6" ht="12.75">
      <c r="A975" s="12">
        <v>37041</v>
      </c>
      <c r="B975" s="36">
        <v>0.5571180555555556</v>
      </c>
      <c r="C975" s="32">
        <v>0.027777777777777776</v>
      </c>
      <c r="D975" s="33" t="s">
        <v>536</v>
      </c>
      <c r="E975" s="33"/>
      <c r="F975" s="33" t="s">
        <v>588</v>
      </c>
    </row>
    <row r="976" spans="1:6" ht="51">
      <c r="A976" s="12">
        <v>37041</v>
      </c>
      <c r="B976" s="36">
        <v>0.5824074074074074</v>
      </c>
      <c r="C976" s="32">
        <v>0.027777777777777776</v>
      </c>
      <c r="D976" s="33" t="s">
        <v>537</v>
      </c>
      <c r="E976" s="33"/>
      <c r="F976" s="34" t="s">
        <v>26</v>
      </c>
    </row>
    <row r="977" spans="1:6" ht="12.75">
      <c r="A977" s="12">
        <v>37041</v>
      </c>
      <c r="B977" s="36">
        <v>0.6085416666666666</v>
      </c>
      <c r="C977" s="32">
        <v>0.027777777777777776</v>
      </c>
      <c r="D977" s="33" t="s">
        <v>538</v>
      </c>
      <c r="E977" s="33"/>
      <c r="F977" s="34" t="s">
        <v>588</v>
      </c>
    </row>
    <row r="978" spans="1:6" ht="38.25">
      <c r="A978" s="12">
        <v>37041</v>
      </c>
      <c r="B978" s="36">
        <v>0.63375</v>
      </c>
      <c r="C978" s="32">
        <v>0.027777777777777776</v>
      </c>
      <c r="D978" s="33" t="s">
        <v>539</v>
      </c>
      <c r="E978" s="33"/>
      <c r="F978" s="34" t="s">
        <v>27</v>
      </c>
    </row>
    <row r="979" spans="1:6" ht="12.75">
      <c r="A979" s="12">
        <v>37041</v>
      </c>
      <c r="B979" s="36">
        <v>0.662962962962963</v>
      </c>
      <c r="C979" s="32">
        <v>0</v>
      </c>
      <c r="D979" s="33" t="s">
        <v>524</v>
      </c>
      <c r="E979" s="33"/>
      <c r="F979" s="34"/>
    </row>
    <row r="980" spans="1:6" ht="12.75">
      <c r="A980" s="12">
        <v>37041</v>
      </c>
      <c r="B980" s="36">
        <v>0.6630902777777777</v>
      </c>
      <c r="C980" s="32">
        <v>0.010416666666666666</v>
      </c>
      <c r="D980" s="33" t="s">
        <v>525</v>
      </c>
      <c r="E980" s="33"/>
      <c r="F980" s="34" t="s">
        <v>28</v>
      </c>
    </row>
    <row r="981" spans="1:6" ht="12.75">
      <c r="A981" s="12">
        <v>37041</v>
      </c>
      <c r="B981" s="36">
        <v>0.6735300925925927</v>
      </c>
      <c r="C981" s="32">
        <v>0.006944444444444444</v>
      </c>
      <c r="D981" s="33" t="s">
        <v>522</v>
      </c>
      <c r="E981" s="33"/>
      <c r="F981" s="34" t="s">
        <v>526</v>
      </c>
    </row>
    <row r="982" spans="1:6" ht="12.75">
      <c r="A982" s="12">
        <v>37041</v>
      </c>
      <c r="B982" s="36">
        <v>0.680474537037037</v>
      </c>
      <c r="C982" s="32">
        <v>0</v>
      </c>
      <c r="D982" s="33" t="s">
        <v>527</v>
      </c>
      <c r="E982" s="33"/>
      <c r="F982" s="34"/>
    </row>
    <row r="983" spans="1:6" ht="51">
      <c r="A983" s="12">
        <v>37041</v>
      </c>
      <c r="B983" s="36">
        <v>0.6808449074074074</v>
      </c>
      <c r="C983" s="32">
        <v>0.020833333333333332</v>
      </c>
      <c r="D983" s="33" t="s">
        <v>528</v>
      </c>
      <c r="E983" s="33"/>
      <c r="F983" s="34" t="s">
        <v>29</v>
      </c>
    </row>
    <row r="984" spans="1:6" ht="12.75">
      <c r="A984" s="12">
        <v>37041</v>
      </c>
      <c r="B984" s="36">
        <v>0.7020023148148148</v>
      </c>
      <c r="C984" s="32">
        <v>0.027777777777777776</v>
      </c>
      <c r="D984" s="33" t="s">
        <v>522</v>
      </c>
      <c r="E984" s="33"/>
      <c r="F984" s="34" t="s">
        <v>31</v>
      </c>
    </row>
    <row r="985" spans="1:6" ht="51">
      <c r="A985" s="12">
        <v>37041</v>
      </c>
      <c r="B985" s="36">
        <v>0.7298032407407408</v>
      </c>
      <c r="C985" s="32">
        <v>0.027777777777777776</v>
      </c>
      <c r="D985" s="34" t="s">
        <v>669</v>
      </c>
      <c r="E985" s="33"/>
      <c r="F985" s="34" t="s">
        <v>540</v>
      </c>
    </row>
    <row r="986" spans="1:6" ht="12.75">
      <c r="A986" s="12">
        <v>37041</v>
      </c>
      <c r="B986" s="36">
        <v>0.7539930555555556</v>
      </c>
      <c r="C986" s="32">
        <v>0.027777777777777776</v>
      </c>
      <c r="D986" s="33" t="s">
        <v>522</v>
      </c>
      <c r="E986" s="33"/>
      <c r="F986" s="34" t="s">
        <v>30</v>
      </c>
    </row>
    <row r="987" spans="1:6" ht="12.75">
      <c r="A987" s="12">
        <v>37041</v>
      </c>
      <c r="B987" s="36">
        <v>0.7810648148148148</v>
      </c>
      <c r="C987" s="32">
        <v>0.027777777777777776</v>
      </c>
      <c r="D987" s="33" t="s">
        <v>522</v>
      </c>
      <c r="E987" s="33"/>
      <c r="F987" s="40"/>
    </row>
    <row r="988" spans="1:6" ht="38.25">
      <c r="A988" s="12">
        <v>37041</v>
      </c>
      <c r="B988" s="36">
        <v>0.808414351851852</v>
      </c>
      <c r="C988" s="32">
        <v>0.027777777777777776</v>
      </c>
      <c r="D988" s="33" t="s">
        <v>522</v>
      </c>
      <c r="E988" s="33"/>
      <c r="F988" s="34" t="s">
        <v>32</v>
      </c>
    </row>
    <row r="989" spans="1:6" ht="12.75">
      <c r="A989" s="12">
        <v>37041</v>
      </c>
      <c r="B989" s="36">
        <v>0.8344212962962962</v>
      </c>
      <c r="C989" s="32">
        <v>0.027777777777777776</v>
      </c>
      <c r="D989" s="33" t="s">
        <v>541</v>
      </c>
      <c r="E989" s="33" t="s">
        <v>276</v>
      </c>
      <c r="F989" s="33" t="s">
        <v>34</v>
      </c>
    </row>
    <row r="990" spans="1:6" ht="12.75">
      <c r="A990" s="12">
        <v>37041</v>
      </c>
      <c r="B990" s="36">
        <v>0.8589467592592593</v>
      </c>
      <c r="C990" s="32">
        <v>0.027777777777777776</v>
      </c>
      <c r="D990" s="33" t="s">
        <v>541</v>
      </c>
      <c r="E990" s="33"/>
      <c r="F990" s="33" t="s">
        <v>35</v>
      </c>
    </row>
    <row r="991" spans="1:6" ht="38.25">
      <c r="A991" s="12">
        <v>37041</v>
      </c>
      <c r="B991" s="36">
        <v>0.8829513888888889</v>
      </c>
      <c r="C991" s="32">
        <v>0.02638888888888889</v>
      </c>
      <c r="D991" s="33" t="s">
        <v>541</v>
      </c>
      <c r="E991" s="33"/>
      <c r="F991" s="34" t="s">
        <v>36</v>
      </c>
    </row>
    <row r="992" spans="1:6" ht="12.75">
      <c r="A992" s="12">
        <v>37041</v>
      </c>
      <c r="B992" s="36">
        <v>0.9071527777777778</v>
      </c>
      <c r="C992" s="35">
        <v>0</v>
      </c>
      <c r="D992" s="33" t="s">
        <v>524</v>
      </c>
      <c r="E992" s="33"/>
      <c r="F992" s="34" t="s">
        <v>37</v>
      </c>
    </row>
    <row r="993" spans="1:6" ht="12.75">
      <c r="A993" s="12">
        <v>37041</v>
      </c>
      <c r="B993" s="36">
        <v>0.907511574074074</v>
      </c>
      <c r="C993" s="35">
        <v>0.006944444444444444</v>
      </c>
      <c r="D993" s="33" t="s">
        <v>525</v>
      </c>
      <c r="E993" s="33"/>
      <c r="F993" s="34"/>
    </row>
    <row r="994" spans="1:6" ht="12.75">
      <c r="A994" s="12">
        <v>37041</v>
      </c>
      <c r="B994" s="36">
        <v>0.9144907407407407</v>
      </c>
      <c r="C994" s="35">
        <v>0.006944444444444444</v>
      </c>
      <c r="D994" s="33" t="s">
        <v>541</v>
      </c>
      <c r="E994" s="33"/>
      <c r="F994" s="34" t="s">
        <v>542</v>
      </c>
    </row>
    <row r="995" spans="1:6" ht="12.75">
      <c r="A995" s="12">
        <v>37041</v>
      </c>
      <c r="B995" s="36">
        <v>0.9172453703703703</v>
      </c>
      <c r="C995" s="35">
        <v>0</v>
      </c>
      <c r="D995" s="33" t="s">
        <v>527</v>
      </c>
      <c r="E995" s="33"/>
      <c r="F995" s="34"/>
    </row>
    <row r="996" spans="1:6" ht="51">
      <c r="A996" s="12">
        <v>37041</v>
      </c>
      <c r="B996" s="36">
        <v>0.9176157407407407</v>
      </c>
      <c r="C996" s="35">
        <v>0.025694444444444447</v>
      </c>
      <c r="D996" s="33" t="s">
        <v>528</v>
      </c>
      <c r="E996" s="33"/>
      <c r="F996" s="34" t="s">
        <v>38</v>
      </c>
    </row>
    <row r="997" spans="1:6" ht="12.75">
      <c r="A997" s="12">
        <v>37041</v>
      </c>
      <c r="B997" s="36">
        <v>0.9439583333333333</v>
      </c>
      <c r="C997" s="35">
        <v>0.006944444444444444</v>
      </c>
      <c r="D997" s="33" t="s">
        <v>544</v>
      </c>
      <c r="E997" s="33"/>
      <c r="F997" s="34" t="s">
        <v>594</v>
      </c>
    </row>
    <row r="998" spans="2:6" ht="12.75">
      <c r="B998" s="32"/>
      <c r="C998" s="33"/>
      <c r="D998" s="33"/>
      <c r="E998" s="33"/>
      <c r="F998" s="34"/>
    </row>
    <row r="999" spans="2:6" ht="12.75">
      <c r="B999" s="32"/>
      <c r="C999" s="33"/>
      <c r="D999" s="33"/>
      <c r="E999" s="33"/>
      <c r="F999" s="34" t="s">
        <v>667</v>
      </c>
    </row>
    <row r="1000" spans="2:6" ht="25.5">
      <c r="B1000" s="32"/>
      <c r="C1000" s="33"/>
      <c r="D1000" s="33"/>
      <c r="E1000" s="33"/>
      <c r="F1000" s="34" t="s">
        <v>634</v>
      </c>
    </row>
    <row r="1003" spans="2:6" ht="12.75">
      <c r="B1003" s="32" t="s">
        <v>545</v>
      </c>
      <c r="C1003" s="32" t="s">
        <v>559</v>
      </c>
      <c r="D1003" s="33" t="s">
        <v>514</v>
      </c>
      <c r="E1003" s="33"/>
      <c r="F1003" s="33" t="s">
        <v>515</v>
      </c>
    </row>
    <row r="1004" spans="2:6" ht="12.75">
      <c r="B1004" s="32"/>
      <c r="C1004" s="32"/>
      <c r="D1004" s="33"/>
      <c r="E1004" s="33"/>
      <c r="F1004" s="33" t="s">
        <v>516</v>
      </c>
    </row>
    <row r="1005" spans="2:6" ht="12.75">
      <c r="B1005" s="32"/>
      <c r="C1005" s="32"/>
      <c r="D1005" s="33"/>
      <c r="E1005" s="33"/>
      <c r="F1005" s="34" t="s">
        <v>857</v>
      </c>
    </row>
    <row r="1006" spans="1:6" ht="25.5">
      <c r="A1006" s="12">
        <v>37041</v>
      </c>
      <c r="B1006" s="36">
        <v>0.9465277777777777</v>
      </c>
      <c r="C1006" s="32"/>
      <c r="D1006" s="33"/>
      <c r="E1006" s="33"/>
      <c r="F1006" s="34" t="s">
        <v>41</v>
      </c>
    </row>
    <row r="1007" spans="2:6" ht="12.75">
      <c r="B1007" s="36">
        <v>0.9465277777777777</v>
      </c>
      <c r="C1007" s="32"/>
      <c r="D1007" s="33"/>
      <c r="E1007" s="33"/>
      <c r="F1007" s="34" t="s">
        <v>33</v>
      </c>
    </row>
    <row r="1008" spans="2:6" ht="12.75">
      <c r="B1008" s="36">
        <v>0.9465277777777777</v>
      </c>
      <c r="C1008" s="32"/>
      <c r="D1008" s="33"/>
      <c r="E1008" s="33"/>
      <c r="F1008" s="34" t="s">
        <v>517</v>
      </c>
    </row>
    <row r="1009" spans="2:6" ht="63.75">
      <c r="B1009" s="36">
        <v>0.9625</v>
      </c>
      <c r="C1009" s="32"/>
      <c r="D1009" s="34" t="s">
        <v>591</v>
      </c>
      <c r="E1009" s="33"/>
      <c r="F1009" s="34" t="s">
        <v>43</v>
      </c>
    </row>
    <row r="1010" spans="2:6" ht="38.25">
      <c r="B1010" s="36"/>
      <c r="C1010" s="32">
        <v>0</v>
      </c>
      <c r="D1010" s="34" t="s">
        <v>40</v>
      </c>
      <c r="E1010" s="33"/>
      <c r="F1010" s="34" t="s">
        <v>42</v>
      </c>
    </row>
    <row r="1011" spans="2:6" ht="12.75">
      <c r="B1011" s="36">
        <v>0.9653125</v>
      </c>
      <c r="C1011" s="32">
        <v>0</v>
      </c>
      <c r="D1011" s="33" t="s">
        <v>592</v>
      </c>
      <c r="E1011" s="33"/>
      <c r="F1011" s="34"/>
    </row>
    <row r="1012" spans="2:6" ht="38.25">
      <c r="B1012" s="36">
        <v>0.9658217592592592</v>
      </c>
      <c r="C1012" s="32">
        <v>0</v>
      </c>
      <c r="D1012" s="33" t="s">
        <v>519</v>
      </c>
      <c r="E1012" s="33"/>
      <c r="F1012" s="40" t="s">
        <v>641</v>
      </c>
    </row>
    <row r="1013" spans="2:6" ht="51">
      <c r="B1013" s="36">
        <v>0.9664814814814814</v>
      </c>
      <c r="C1013" s="32">
        <v>0.006944444444444444</v>
      </c>
      <c r="D1013" s="34" t="s">
        <v>642</v>
      </c>
      <c r="E1013" s="33"/>
      <c r="F1013" s="34" t="s">
        <v>521</v>
      </c>
    </row>
    <row r="1014" spans="2:6" ht="25.5">
      <c r="B1014" s="36">
        <v>0.976875</v>
      </c>
      <c r="C1014" s="32">
        <v>0.027777777777777776</v>
      </c>
      <c r="D1014" s="33" t="s">
        <v>522</v>
      </c>
      <c r="E1014" s="33"/>
      <c r="F1014" s="34" t="s">
        <v>597</v>
      </c>
    </row>
    <row r="1015" spans="1:6" ht="25.5">
      <c r="A1015" s="12">
        <v>37041</v>
      </c>
      <c r="B1015" s="36">
        <v>0.9881944444444444</v>
      </c>
      <c r="C1015" s="32"/>
      <c r="D1015" s="33"/>
      <c r="E1015" s="33"/>
      <c r="F1015" s="34" t="s">
        <v>44</v>
      </c>
    </row>
    <row r="1016" spans="1:6" ht="12.75">
      <c r="A1016" s="12">
        <v>37042</v>
      </c>
      <c r="B1016" s="36">
        <v>0.004293981481481481</v>
      </c>
      <c r="C1016" s="32">
        <v>0</v>
      </c>
      <c r="D1016" s="33" t="s">
        <v>524</v>
      </c>
      <c r="E1016" s="41"/>
      <c r="F1016" s="33"/>
    </row>
    <row r="1017" spans="2:6" ht="12.75">
      <c r="B1017" s="36">
        <v>0.004664351851851852</v>
      </c>
      <c r="C1017" s="32">
        <v>0.003472222222222222</v>
      </c>
      <c r="D1017" s="33" t="s">
        <v>525</v>
      </c>
      <c r="E1017" s="33"/>
      <c r="F1017" s="34"/>
    </row>
    <row r="1018" spans="2:6" ht="12.75">
      <c r="B1018" s="36">
        <v>0.008020833333333333</v>
      </c>
      <c r="C1018" s="32">
        <v>0.003472222222222222</v>
      </c>
      <c r="D1018" s="33" t="s">
        <v>522</v>
      </c>
      <c r="E1018" s="42"/>
      <c r="F1018" s="34" t="s">
        <v>526</v>
      </c>
    </row>
    <row r="1019" spans="2:6" ht="12.75">
      <c r="B1019" s="36">
        <v>0.011805555555555555</v>
      </c>
      <c r="C1019" s="32">
        <v>0</v>
      </c>
      <c r="D1019" s="33" t="s">
        <v>527</v>
      </c>
      <c r="E1019" s="42"/>
      <c r="F1019" s="34"/>
    </row>
    <row r="1020" spans="2:6" ht="38.25">
      <c r="B1020" s="36">
        <v>0.011967592592592592</v>
      </c>
      <c r="C1020" s="32">
        <v>0.020833333333333332</v>
      </c>
      <c r="D1020" s="33" t="s">
        <v>528</v>
      </c>
      <c r="E1020" s="42"/>
      <c r="F1020" s="34" t="s">
        <v>45</v>
      </c>
    </row>
    <row r="1021" spans="2:6" ht="12.75">
      <c r="B1021" s="36">
        <v>0.0341087962962963</v>
      </c>
      <c r="C1021" s="32">
        <v>0.027777777777777776</v>
      </c>
      <c r="D1021" s="33" t="s">
        <v>529</v>
      </c>
      <c r="E1021" s="33"/>
      <c r="F1021" s="34" t="s">
        <v>588</v>
      </c>
    </row>
    <row r="1022" spans="2:6" ht="38.25">
      <c r="B1022" s="36">
        <v>0.0605324074074074</v>
      </c>
      <c r="C1022" s="32">
        <v>0.027777777777777776</v>
      </c>
      <c r="D1022" s="33" t="s">
        <v>530</v>
      </c>
      <c r="E1022" s="33"/>
      <c r="F1022" s="34" t="s">
        <v>46</v>
      </c>
    </row>
    <row r="1023" spans="2:6" ht="12.75">
      <c r="B1023" s="36">
        <v>0.08684027777777777</v>
      </c>
      <c r="C1023" s="32">
        <v>0.027777777777777776</v>
      </c>
      <c r="D1023" s="33" t="s">
        <v>531</v>
      </c>
      <c r="E1023" s="33"/>
      <c r="F1023" s="34" t="s">
        <v>588</v>
      </c>
    </row>
    <row r="1024" spans="2:6" ht="51">
      <c r="B1024" s="36">
        <v>0.1132175925925926</v>
      </c>
      <c r="C1024" s="32">
        <v>0.027777777777777776</v>
      </c>
      <c r="D1024" s="33" t="s">
        <v>532</v>
      </c>
      <c r="E1024" s="33"/>
      <c r="F1024" s="34" t="s">
        <v>58</v>
      </c>
    </row>
    <row r="1025" spans="2:6" ht="12.75">
      <c r="B1025" s="36">
        <v>0.13961805555555554</v>
      </c>
      <c r="C1025" s="32">
        <v>0.027777777777777776</v>
      </c>
      <c r="D1025" s="33" t="s">
        <v>533</v>
      </c>
      <c r="E1025" s="33"/>
      <c r="F1025" s="40" t="s">
        <v>588</v>
      </c>
    </row>
    <row r="1026" spans="2:6" ht="12.75">
      <c r="B1026" s="36">
        <v>0.16594907407407408</v>
      </c>
      <c r="C1026" s="32">
        <v>0.006944444444444444</v>
      </c>
      <c r="D1026" s="33" t="s">
        <v>534</v>
      </c>
      <c r="E1026" s="33"/>
      <c r="F1026" s="33"/>
    </row>
    <row r="1027" spans="2:6" ht="51">
      <c r="B1027" s="36">
        <v>0.17302083333333332</v>
      </c>
      <c r="C1027" s="32">
        <v>0.027777777777777776</v>
      </c>
      <c r="D1027" s="33" t="s">
        <v>535</v>
      </c>
      <c r="E1027" s="33"/>
      <c r="F1027" s="34" t="s">
        <v>47</v>
      </c>
    </row>
    <row r="1028" spans="2:6" ht="51">
      <c r="B1028" s="36">
        <v>0.17361111111111113</v>
      </c>
      <c r="C1028" s="32"/>
      <c r="D1028" s="33"/>
      <c r="E1028" s="33"/>
      <c r="F1028" s="43" t="s">
        <v>48</v>
      </c>
    </row>
    <row r="1029" spans="2:6" ht="12.75">
      <c r="B1029" s="36">
        <v>0.20052083333333334</v>
      </c>
      <c r="C1029" s="32">
        <v>0.027777777777777776</v>
      </c>
      <c r="D1029" s="33" t="s">
        <v>536</v>
      </c>
      <c r="E1029" s="33"/>
      <c r="F1029" s="33" t="s">
        <v>588</v>
      </c>
    </row>
    <row r="1030" spans="2:6" ht="12.75">
      <c r="B1030" s="36">
        <v>0.2041666666666667</v>
      </c>
      <c r="C1030" s="32"/>
      <c r="D1030" s="33"/>
      <c r="E1030" s="33"/>
      <c r="F1030" s="44" t="s">
        <v>49</v>
      </c>
    </row>
    <row r="1031" spans="2:6" ht="55.5" customHeight="1">
      <c r="B1031" s="36">
        <v>0.20902777777777778</v>
      </c>
      <c r="C1031" s="32"/>
      <c r="D1031" s="33"/>
      <c r="E1031" s="33"/>
      <c r="F1031" s="43" t="s">
        <v>50</v>
      </c>
    </row>
    <row r="1032" spans="2:6" ht="76.5">
      <c r="B1032" s="36">
        <v>0.22795138888888888</v>
      </c>
      <c r="C1032" s="32">
        <v>0.027777777777777776</v>
      </c>
      <c r="D1032" s="33" t="s">
        <v>537</v>
      </c>
      <c r="E1032" s="33"/>
      <c r="F1032" s="34" t="s">
        <v>51</v>
      </c>
    </row>
    <row r="1033" spans="2:6" ht="12.75">
      <c r="B1033" s="36">
        <v>0.2340277777777778</v>
      </c>
      <c r="C1033" s="32"/>
      <c r="D1033" s="33"/>
      <c r="E1033" s="33"/>
      <c r="F1033" s="43" t="s">
        <v>52</v>
      </c>
    </row>
    <row r="1034" spans="2:6" ht="63.75">
      <c r="B1034" s="36">
        <v>0.2542361111111111</v>
      </c>
      <c r="C1034" s="32">
        <v>0.027777777777777776</v>
      </c>
      <c r="D1034" s="33" t="s">
        <v>538</v>
      </c>
      <c r="E1034" s="33"/>
      <c r="F1034" s="43" t="s">
        <v>53</v>
      </c>
    </row>
    <row r="1035" spans="2:6" ht="38.25">
      <c r="B1035" s="36">
        <v>0.280625</v>
      </c>
      <c r="C1035" s="32">
        <v>0.027777777777777776</v>
      </c>
      <c r="D1035" s="33" t="s">
        <v>539</v>
      </c>
      <c r="E1035" s="33"/>
      <c r="F1035" s="34" t="s">
        <v>596</v>
      </c>
    </row>
    <row r="1036" spans="2:6" ht="12.75">
      <c r="B1036" s="36">
        <v>0.30537037037037035</v>
      </c>
      <c r="C1036" s="32">
        <v>0.003472222222222222</v>
      </c>
      <c r="D1036" s="33" t="s">
        <v>54</v>
      </c>
      <c r="E1036" s="33"/>
      <c r="F1036" s="34" t="s">
        <v>55</v>
      </c>
    </row>
    <row r="1037" spans="2:6" ht="12.75">
      <c r="B1037" s="36">
        <v>0.30846064814814816</v>
      </c>
      <c r="C1037" s="32">
        <v>0</v>
      </c>
      <c r="D1037" s="33" t="s">
        <v>524</v>
      </c>
      <c r="E1037" s="33"/>
      <c r="F1037" s="34"/>
    </row>
    <row r="1038" spans="2:6" ht="12.75">
      <c r="B1038" s="36">
        <v>0.3086689814814815</v>
      </c>
      <c r="C1038" s="32">
        <v>0.010416666666666666</v>
      </c>
      <c r="D1038" s="33" t="s">
        <v>525</v>
      </c>
      <c r="E1038" s="33"/>
      <c r="F1038" s="34"/>
    </row>
    <row r="1039" spans="2:6" ht="25.5">
      <c r="B1039" s="36">
        <v>0.31894675925925925</v>
      </c>
      <c r="C1039" s="32">
        <v>0.006944444444444444</v>
      </c>
      <c r="D1039" s="33" t="s">
        <v>522</v>
      </c>
      <c r="E1039" s="33"/>
      <c r="F1039" s="34" t="s">
        <v>56</v>
      </c>
    </row>
    <row r="1040" spans="2:6" ht="12.75">
      <c r="B1040" s="36">
        <v>0.3259722222222222</v>
      </c>
      <c r="C1040" s="32">
        <v>0</v>
      </c>
      <c r="D1040" s="33" t="s">
        <v>527</v>
      </c>
      <c r="E1040" s="33"/>
      <c r="F1040" s="34"/>
    </row>
    <row r="1041" spans="2:6" ht="51">
      <c r="B1041" s="36">
        <v>0.3261226851851852</v>
      </c>
      <c r="C1041" s="32">
        <v>0.020833333333333332</v>
      </c>
      <c r="D1041" s="33" t="s">
        <v>528</v>
      </c>
      <c r="E1041" s="33"/>
      <c r="F1041" s="34" t="s">
        <v>57</v>
      </c>
    </row>
    <row r="1042" spans="2:6" ht="25.5">
      <c r="B1042" s="36">
        <v>0.3429976851851852</v>
      </c>
      <c r="C1042" s="32">
        <v>0.027777777777777776</v>
      </c>
      <c r="D1042" s="33" t="s">
        <v>522</v>
      </c>
      <c r="E1042" s="33"/>
      <c r="F1042" s="34" t="s">
        <v>64</v>
      </c>
    </row>
    <row r="1043" spans="2:6" ht="25.5">
      <c r="B1043" s="36">
        <v>0.34425925925925926</v>
      </c>
      <c r="C1043" s="32"/>
      <c r="D1043" s="33"/>
      <c r="E1043" s="33"/>
      <c r="F1043" s="43" t="s">
        <v>62</v>
      </c>
    </row>
    <row r="1044" spans="2:6" ht="12.75">
      <c r="B1044" s="36">
        <v>0.345613425925926</v>
      </c>
      <c r="C1044" s="32">
        <v>0.027777777777777776</v>
      </c>
      <c r="D1044" s="33" t="s">
        <v>522</v>
      </c>
      <c r="E1044" s="33"/>
      <c r="F1044" s="43" t="s">
        <v>59</v>
      </c>
    </row>
    <row r="1045" spans="2:6" ht="25.5">
      <c r="B1045" s="36">
        <v>0.3733680555555556</v>
      </c>
      <c r="C1045" s="32">
        <v>0</v>
      </c>
      <c r="D1045" s="33" t="s">
        <v>525</v>
      </c>
      <c r="E1045" s="33"/>
      <c r="F1045" s="43" t="s">
        <v>65</v>
      </c>
    </row>
    <row r="1046" spans="2:6" ht="12.75">
      <c r="B1046" s="36">
        <v>0.37349537037037034</v>
      </c>
      <c r="C1046" s="32">
        <v>0.010416666666666666</v>
      </c>
      <c r="D1046" s="33" t="s">
        <v>524</v>
      </c>
      <c r="E1046" s="33"/>
      <c r="F1046" s="43" t="s">
        <v>63</v>
      </c>
    </row>
    <row r="1047" spans="2:6" ht="38.25">
      <c r="B1047" s="36">
        <v>0.383900462962963</v>
      </c>
      <c r="C1047" s="32">
        <v>0.006944444444444444</v>
      </c>
      <c r="D1047" s="33" t="s">
        <v>522</v>
      </c>
      <c r="E1047" s="33"/>
      <c r="F1047" s="34" t="s">
        <v>66</v>
      </c>
    </row>
    <row r="1048" spans="2:6" ht="25.5">
      <c r="B1048" s="36">
        <v>0.39060185185185187</v>
      </c>
      <c r="C1048" s="32">
        <v>0</v>
      </c>
      <c r="D1048" s="33" t="s">
        <v>527</v>
      </c>
      <c r="E1048" s="33"/>
      <c r="F1048" s="43" t="s">
        <v>717</v>
      </c>
    </row>
    <row r="1049" spans="2:6" ht="51">
      <c r="B1049" s="36">
        <v>0.3907523148148148</v>
      </c>
      <c r="C1049" s="32">
        <v>0.020833333333333332</v>
      </c>
      <c r="D1049" s="33" t="s">
        <v>61</v>
      </c>
      <c r="E1049" s="33"/>
      <c r="F1049" s="34" t="s">
        <v>60</v>
      </c>
    </row>
    <row r="1050" spans="2:6" ht="12.75">
      <c r="B1050" s="36">
        <v>0.41180555555555554</v>
      </c>
      <c r="C1050" s="32">
        <v>0.027777777777777776</v>
      </c>
      <c r="D1050" s="33" t="s">
        <v>522</v>
      </c>
      <c r="E1050" s="33"/>
      <c r="F1050" s="34" t="s">
        <v>526</v>
      </c>
    </row>
    <row r="1051" spans="2:6" ht="12.75">
      <c r="B1051" s="36">
        <v>0.4389814814814815</v>
      </c>
      <c r="C1051" s="32">
        <v>0.027777777777777776</v>
      </c>
      <c r="D1051" s="33" t="s">
        <v>522</v>
      </c>
      <c r="E1051" s="33"/>
      <c r="F1051" s="34" t="s">
        <v>526</v>
      </c>
    </row>
    <row r="1052" spans="2:6" ht="12.75">
      <c r="B1052" s="36">
        <v>0.465787037037037</v>
      </c>
      <c r="C1052" s="32">
        <v>0.027777777777777776</v>
      </c>
      <c r="D1052" s="33" t="s">
        <v>522</v>
      </c>
      <c r="E1052" s="33"/>
      <c r="F1052" s="34" t="s">
        <v>526</v>
      </c>
    </row>
    <row r="1053" spans="2:6" ht="25.5">
      <c r="B1053" s="36">
        <v>0.49333333333333335</v>
      </c>
      <c r="C1053" s="32">
        <v>0.027777777777777776</v>
      </c>
      <c r="D1053" s="33" t="s">
        <v>522</v>
      </c>
      <c r="E1053" s="33"/>
      <c r="F1053" s="34" t="s">
        <v>716</v>
      </c>
    </row>
    <row r="1054" spans="2:6" ht="51">
      <c r="B1054" s="36">
        <v>0.5200231481481482</v>
      </c>
      <c r="C1054" s="32">
        <v>0.027777777777777776</v>
      </c>
      <c r="D1054" s="34" t="s">
        <v>643</v>
      </c>
      <c r="E1054" s="33"/>
      <c r="F1054" s="34"/>
    </row>
    <row r="1055" spans="2:6" ht="12.75">
      <c r="B1055" s="36">
        <v>0.5461689814814815</v>
      </c>
      <c r="C1055" s="32">
        <v>0.027777777777777776</v>
      </c>
      <c r="D1055" s="33" t="s">
        <v>522</v>
      </c>
      <c r="E1055" s="33"/>
      <c r="F1055" s="34"/>
    </row>
    <row r="1056" spans="2:6" ht="12.75">
      <c r="B1056" s="36">
        <v>0.5725347222222222</v>
      </c>
      <c r="C1056" s="32">
        <v>0.027777777777777776</v>
      </c>
      <c r="D1056" s="33" t="s">
        <v>522</v>
      </c>
      <c r="E1056" s="33"/>
      <c r="F1056" s="40"/>
    </row>
    <row r="1057" spans="2:6" ht="38.25">
      <c r="B1057" s="36">
        <v>0.6058217592592593</v>
      </c>
      <c r="C1057" s="32">
        <v>0.027777777777777776</v>
      </c>
      <c r="D1057" s="33" t="s">
        <v>522</v>
      </c>
      <c r="E1057" s="33"/>
      <c r="F1057" s="34" t="s">
        <v>718</v>
      </c>
    </row>
    <row r="1058" spans="2:6" ht="12.75">
      <c r="B1058" s="36">
        <v>0.6353125</v>
      </c>
      <c r="C1058" s="32">
        <v>0.027777777777777776</v>
      </c>
      <c r="D1058" s="33" t="s">
        <v>541</v>
      </c>
      <c r="E1058" s="33"/>
      <c r="F1058" s="33" t="s">
        <v>719</v>
      </c>
    </row>
    <row r="1059" spans="2:6" ht="12.75">
      <c r="B1059" s="36">
        <v>0.6624884259259259</v>
      </c>
      <c r="C1059" s="32">
        <v>0.027777777777777776</v>
      </c>
      <c r="D1059" s="33" t="s">
        <v>541</v>
      </c>
      <c r="E1059" s="33"/>
      <c r="F1059" s="33"/>
    </row>
    <row r="1060" spans="2:6" ht="38.25">
      <c r="B1060" s="36">
        <v>0.6900925925925926</v>
      </c>
      <c r="C1060" s="32">
        <v>0.02638888888888889</v>
      </c>
      <c r="D1060" s="33" t="s">
        <v>541</v>
      </c>
      <c r="E1060" s="33"/>
      <c r="F1060" s="34" t="s">
        <v>721</v>
      </c>
    </row>
    <row r="1061" spans="2:6" ht="12.75">
      <c r="B1061" s="36">
        <v>0.7141782407407408</v>
      </c>
      <c r="C1061" s="35">
        <v>0</v>
      </c>
      <c r="D1061" s="33" t="s">
        <v>524</v>
      </c>
      <c r="E1061" s="33"/>
      <c r="F1061" s="34"/>
    </row>
    <row r="1062" spans="2:6" ht="12.75">
      <c r="B1062" s="36">
        <v>0.714525462962963</v>
      </c>
      <c r="C1062" s="35">
        <v>0.006944444444444444</v>
      </c>
      <c r="D1062" s="33" t="s">
        <v>525</v>
      </c>
      <c r="E1062" s="33"/>
      <c r="F1062" s="34"/>
    </row>
    <row r="1063" spans="2:6" ht="12.75">
      <c r="B1063" s="36">
        <v>0.7208217592592593</v>
      </c>
      <c r="C1063" s="35">
        <v>0.006944444444444444</v>
      </c>
      <c r="D1063" s="33" t="s">
        <v>541</v>
      </c>
      <c r="E1063" s="33"/>
      <c r="F1063" s="34" t="s">
        <v>542</v>
      </c>
    </row>
    <row r="1064" spans="2:6" ht="12.75">
      <c r="B1064" s="36">
        <v>0.7228009259259259</v>
      </c>
      <c r="C1064" s="35">
        <v>0</v>
      </c>
      <c r="D1064" s="33" t="s">
        <v>527</v>
      </c>
      <c r="E1064" s="33"/>
      <c r="F1064" s="34"/>
    </row>
    <row r="1065" spans="2:6" ht="51">
      <c r="B1065" s="36">
        <f>B1064+C1064</f>
        <v>0.7228009259259259</v>
      </c>
      <c r="C1065" s="35">
        <v>0.024305555555555556</v>
      </c>
      <c r="D1065" s="33" t="s">
        <v>528</v>
      </c>
      <c r="E1065" s="33"/>
      <c r="F1065" s="34" t="s">
        <v>722</v>
      </c>
    </row>
    <row r="1066" spans="1:6" ht="12.75">
      <c r="A1066" s="12">
        <v>37042</v>
      </c>
      <c r="B1066" s="36">
        <v>0.7462152777777779</v>
      </c>
      <c r="C1066" s="35">
        <v>0.006944444444444444</v>
      </c>
      <c r="D1066" s="33" t="s">
        <v>544</v>
      </c>
      <c r="E1066" s="33"/>
      <c r="F1066" s="34" t="s">
        <v>723</v>
      </c>
    </row>
    <row r="1067" spans="2:6" ht="12.75">
      <c r="B1067" s="32"/>
      <c r="C1067" s="33"/>
      <c r="D1067" s="33"/>
      <c r="E1067" s="33"/>
      <c r="F1067" s="34"/>
    </row>
    <row r="1068" spans="2:6" ht="12.75">
      <c r="B1068" s="32"/>
      <c r="C1068" s="33"/>
      <c r="D1068" s="33"/>
      <c r="E1068" s="33"/>
      <c r="F1068" s="34" t="s">
        <v>858</v>
      </c>
    </row>
    <row r="1069" spans="2:6" ht="25.5">
      <c r="B1069" s="32"/>
      <c r="C1069" s="33"/>
      <c r="D1069" s="33"/>
      <c r="E1069" s="33"/>
      <c r="F1069" s="34" t="s">
        <v>39</v>
      </c>
    </row>
    <row r="1072" spans="2:6" ht="12.75">
      <c r="B1072" s="32" t="s">
        <v>545</v>
      </c>
      <c r="C1072" s="32" t="s">
        <v>559</v>
      </c>
      <c r="D1072" s="33" t="s">
        <v>514</v>
      </c>
      <c r="E1072" s="33"/>
      <c r="F1072" s="33" t="s">
        <v>515</v>
      </c>
    </row>
    <row r="1073" spans="2:6" ht="12.75">
      <c r="B1073" s="32"/>
      <c r="C1073" s="32"/>
      <c r="D1073" s="33"/>
      <c r="E1073" s="33"/>
      <c r="F1073" s="33" t="s">
        <v>516</v>
      </c>
    </row>
    <row r="1074" spans="2:6" ht="12.75">
      <c r="B1074" s="32"/>
      <c r="C1074" s="32"/>
      <c r="D1074" s="33"/>
      <c r="E1074" s="33"/>
      <c r="F1074" s="34" t="s">
        <v>942</v>
      </c>
    </row>
    <row r="1075" spans="2:6" ht="25.5">
      <c r="B1075" s="36">
        <v>0.748611111111111</v>
      </c>
      <c r="C1075" s="32"/>
      <c r="D1075" s="33"/>
      <c r="E1075" s="33"/>
      <c r="F1075" s="34" t="s">
        <v>725</v>
      </c>
    </row>
    <row r="1076" spans="2:6" ht="12.75">
      <c r="B1076" s="36">
        <v>0.748611111111111</v>
      </c>
      <c r="C1076" s="32"/>
      <c r="D1076" s="33"/>
      <c r="E1076" s="33"/>
      <c r="F1076" s="34" t="s">
        <v>720</v>
      </c>
    </row>
    <row r="1077" spans="2:6" ht="12.75">
      <c r="B1077" s="32"/>
      <c r="C1077" s="32"/>
      <c r="D1077" s="33"/>
      <c r="E1077" s="33"/>
      <c r="F1077" s="34" t="s">
        <v>517</v>
      </c>
    </row>
    <row r="1079" spans="2:6" ht="38.25">
      <c r="B1079" s="32"/>
      <c r="C1079" s="32">
        <v>0</v>
      </c>
      <c r="D1079" s="34" t="s">
        <v>724</v>
      </c>
      <c r="E1079" s="33"/>
      <c r="F1079" s="34" t="s">
        <v>726</v>
      </c>
    </row>
    <row r="1080" spans="2:6" ht="12.75">
      <c r="B1080" s="36">
        <v>0.7679976851851852</v>
      </c>
      <c r="C1080" s="32">
        <v>0</v>
      </c>
      <c r="D1080" s="33" t="s">
        <v>592</v>
      </c>
      <c r="E1080" s="33"/>
      <c r="F1080" s="34"/>
    </row>
    <row r="1081" spans="2:6" ht="38.25">
      <c r="B1081" s="36">
        <v>0.7683796296296297</v>
      </c>
      <c r="C1081" s="32">
        <v>0</v>
      </c>
      <c r="D1081" s="33" t="s">
        <v>519</v>
      </c>
      <c r="E1081" s="33"/>
      <c r="F1081" s="40" t="s">
        <v>641</v>
      </c>
    </row>
    <row r="1082" spans="2:6" ht="51">
      <c r="B1082" s="36">
        <v>0.7687384259259259</v>
      </c>
      <c r="C1082" s="32">
        <v>0.020833333333333332</v>
      </c>
      <c r="D1082" s="34" t="s">
        <v>668</v>
      </c>
      <c r="E1082" s="33"/>
      <c r="F1082" s="34" t="s">
        <v>521</v>
      </c>
    </row>
    <row r="1083" spans="2:6" ht="25.5">
      <c r="B1083" s="36">
        <v>0.7736458333333333</v>
      </c>
      <c r="C1083" s="32">
        <v>0.027777777777777776</v>
      </c>
      <c r="D1083" s="33" t="s">
        <v>522</v>
      </c>
      <c r="E1083" s="33"/>
      <c r="F1083" s="34" t="s">
        <v>597</v>
      </c>
    </row>
    <row r="1084" spans="2:6" ht="63.75">
      <c r="B1084" s="32"/>
      <c r="C1084" s="32"/>
      <c r="D1084" s="34" t="s">
        <v>591</v>
      </c>
      <c r="E1084" s="33"/>
      <c r="F1084" s="34" t="s">
        <v>727</v>
      </c>
    </row>
    <row r="1085" spans="2:6" ht="12.75">
      <c r="B1085" s="36">
        <v>0.8259837962962964</v>
      </c>
      <c r="C1085" s="32">
        <v>0</v>
      </c>
      <c r="D1085" s="33" t="s">
        <v>524</v>
      </c>
      <c r="E1085" s="41"/>
      <c r="F1085" s="33"/>
    </row>
    <row r="1086" spans="2:6" ht="12.75">
      <c r="B1086" s="36">
        <v>0.8261574074074075</v>
      </c>
      <c r="C1086" s="32">
        <v>0.003472222222222222</v>
      </c>
      <c r="D1086" s="33" t="s">
        <v>525</v>
      </c>
      <c r="E1086" s="33"/>
      <c r="F1086" s="34"/>
    </row>
    <row r="1087" spans="2:6" ht="12.75">
      <c r="B1087" s="36">
        <v>0.8300694444444444</v>
      </c>
      <c r="C1087" s="32">
        <v>0.003472222222222222</v>
      </c>
      <c r="D1087" s="33" t="s">
        <v>522</v>
      </c>
      <c r="E1087" s="42"/>
      <c r="F1087" s="34" t="s">
        <v>526</v>
      </c>
    </row>
    <row r="1088" spans="2:6" ht="12.75">
      <c r="B1088" s="36">
        <v>0.8337152777777778</v>
      </c>
      <c r="C1088" s="32">
        <v>0</v>
      </c>
      <c r="D1088" s="33" t="s">
        <v>527</v>
      </c>
      <c r="E1088" s="42"/>
      <c r="F1088" s="34"/>
    </row>
    <row r="1089" spans="2:6" ht="38.25">
      <c r="B1089" s="36">
        <v>0.8339236111111111</v>
      </c>
      <c r="C1089" s="32">
        <v>0.020833333333333332</v>
      </c>
      <c r="D1089" s="33" t="s">
        <v>528</v>
      </c>
      <c r="E1089" s="42"/>
      <c r="F1089" s="34" t="s">
        <v>728</v>
      </c>
    </row>
    <row r="1090" spans="2:6" ht="12.75">
      <c r="B1090" s="36">
        <v>0.8547569444444445</v>
      </c>
      <c r="C1090" s="32">
        <v>0.02638888888888889</v>
      </c>
      <c r="D1090" s="33" t="s">
        <v>529</v>
      </c>
      <c r="E1090" s="33"/>
      <c r="F1090" s="34" t="s">
        <v>588</v>
      </c>
    </row>
    <row r="1091" spans="2:6" ht="38.25">
      <c r="B1091" s="36">
        <v>0.8807175925925925</v>
      </c>
      <c r="C1091" s="32">
        <v>0.027777777777777776</v>
      </c>
      <c r="D1091" s="33" t="s">
        <v>530</v>
      </c>
      <c r="E1091" s="33"/>
      <c r="F1091" s="34" t="s">
        <v>729</v>
      </c>
    </row>
    <row r="1092" spans="1:6" ht="12.75">
      <c r="A1092" s="12">
        <v>37042</v>
      </c>
      <c r="B1092" s="36">
        <v>0.9064004629629631</v>
      </c>
      <c r="C1092" s="32">
        <v>0.027777777777777776</v>
      </c>
      <c r="D1092" s="33" t="s">
        <v>531</v>
      </c>
      <c r="E1092" s="33"/>
      <c r="F1092" s="34" t="s">
        <v>588</v>
      </c>
    </row>
    <row r="1093" spans="2:6" ht="51">
      <c r="B1093" s="36">
        <v>0.9318171296296297</v>
      </c>
      <c r="C1093" s="32">
        <v>0.02638888888888889</v>
      </c>
      <c r="D1093" s="33" t="s">
        <v>532</v>
      </c>
      <c r="E1093" s="33"/>
      <c r="F1093" s="34" t="s">
        <v>730</v>
      </c>
    </row>
    <row r="1094" spans="2:6" ht="12.75">
      <c r="B1094" s="36">
        <v>0.9574652777777778</v>
      </c>
      <c r="C1094" s="32">
        <v>0.02638888888888889</v>
      </c>
      <c r="D1094" s="33" t="s">
        <v>533</v>
      </c>
      <c r="E1094" s="33"/>
      <c r="F1094" s="40" t="s">
        <v>588</v>
      </c>
    </row>
    <row r="1095" spans="2:6" ht="12.75">
      <c r="B1095" s="36">
        <v>0.9835185185185185</v>
      </c>
      <c r="C1095" s="32">
        <v>0.006944444444444444</v>
      </c>
      <c r="D1095" s="33" t="s">
        <v>534</v>
      </c>
      <c r="E1095" s="33"/>
      <c r="F1095" s="33" t="s">
        <v>732</v>
      </c>
    </row>
    <row r="1096" spans="2:6" ht="12.75">
      <c r="B1096" s="36">
        <v>0.9870717592592593</v>
      </c>
      <c r="C1096" s="32"/>
      <c r="D1096" s="33" t="s">
        <v>731</v>
      </c>
      <c r="E1096" s="33"/>
      <c r="F1096" s="33" t="s">
        <v>733</v>
      </c>
    </row>
    <row r="1097" spans="2:6" ht="51">
      <c r="B1097" s="36">
        <v>0.9897800925925927</v>
      </c>
      <c r="C1097" s="32">
        <v>0.027777777777777776</v>
      </c>
      <c r="D1097" s="33" t="s">
        <v>535</v>
      </c>
      <c r="E1097" s="33"/>
      <c r="F1097" s="34" t="s">
        <v>590</v>
      </c>
    </row>
    <row r="1098" spans="1:6" ht="12.75">
      <c r="A1098" s="12">
        <v>37043</v>
      </c>
      <c r="B1098" s="36">
        <v>0.01605324074074074</v>
      </c>
      <c r="C1098" s="32">
        <v>0.027777777777777776</v>
      </c>
      <c r="D1098" s="33" t="s">
        <v>536</v>
      </c>
      <c r="E1098" s="33"/>
      <c r="F1098" s="33" t="s">
        <v>588</v>
      </c>
    </row>
    <row r="1099" spans="1:6" ht="51">
      <c r="A1099" s="12">
        <v>37043</v>
      </c>
      <c r="B1099" s="36">
        <v>0.04241898148148148</v>
      </c>
      <c r="C1099" s="32">
        <v>0.027777777777777776</v>
      </c>
      <c r="D1099" s="33" t="s">
        <v>537</v>
      </c>
      <c r="E1099" s="33"/>
      <c r="F1099" s="34" t="s">
        <v>734</v>
      </c>
    </row>
    <row r="1100" spans="1:6" ht="12.75">
      <c r="A1100" s="12">
        <v>37043</v>
      </c>
      <c r="B1100" s="36">
        <v>0.0687962962962963</v>
      </c>
      <c r="C1100" s="32">
        <v>0.027777777777777776</v>
      </c>
      <c r="D1100" s="33" t="s">
        <v>538</v>
      </c>
      <c r="E1100" s="33"/>
      <c r="F1100" s="34" t="s">
        <v>588</v>
      </c>
    </row>
    <row r="1101" spans="1:6" ht="38.25">
      <c r="A1101" s="12">
        <v>37043</v>
      </c>
      <c r="B1101" s="36">
        <v>0.09520833333333334</v>
      </c>
      <c r="C1101" s="32">
        <v>0.027777777777777776</v>
      </c>
      <c r="D1101" s="33" t="s">
        <v>539</v>
      </c>
      <c r="E1101" s="33"/>
      <c r="F1101" s="34" t="s">
        <v>735</v>
      </c>
    </row>
    <row r="1102" spans="1:6" ht="12.75">
      <c r="A1102" s="12">
        <v>37043</v>
      </c>
      <c r="B1102" s="36">
        <v>0.12162037037037036</v>
      </c>
      <c r="C1102" s="32">
        <v>0</v>
      </c>
      <c r="D1102" s="33" t="s">
        <v>524</v>
      </c>
      <c r="E1102" s="33"/>
      <c r="F1102" s="34"/>
    </row>
    <row r="1103" spans="1:6" ht="12.75">
      <c r="A1103" s="12">
        <v>37043</v>
      </c>
      <c r="B1103" s="36">
        <v>0.12180555555555556</v>
      </c>
      <c r="C1103" s="32">
        <v>0.010416666666666666</v>
      </c>
      <c r="D1103" s="33" t="s">
        <v>525</v>
      </c>
      <c r="E1103" s="33"/>
      <c r="F1103" s="34"/>
    </row>
    <row r="1104" spans="1:6" ht="12.75">
      <c r="A1104" s="12">
        <v>37043</v>
      </c>
      <c r="B1104" s="36">
        <v>0.13221064814814815</v>
      </c>
      <c r="C1104" s="32">
        <v>0.006944444444444444</v>
      </c>
      <c r="D1104" s="33" t="s">
        <v>522</v>
      </c>
      <c r="E1104" s="33"/>
      <c r="F1104" s="34" t="s">
        <v>526</v>
      </c>
    </row>
    <row r="1105" spans="1:6" ht="12.75">
      <c r="A1105" s="12">
        <v>37043</v>
      </c>
      <c r="B1105" s="36">
        <v>0.1391435185185185</v>
      </c>
      <c r="C1105" s="32">
        <v>0</v>
      </c>
      <c r="D1105" s="33" t="s">
        <v>527</v>
      </c>
      <c r="E1105" s="33"/>
      <c r="F1105" s="34"/>
    </row>
    <row r="1106" spans="1:6" ht="51">
      <c r="A1106" s="12">
        <v>37043</v>
      </c>
      <c r="B1106" s="36">
        <v>0.1392824074074074</v>
      </c>
      <c r="C1106" s="32">
        <v>0.020833333333333332</v>
      </c>
      <c r="D1106" s="33" t="s">
        <v>528</v>
      </c>
      <c r="E1106" s="33"/>
      <c r="F1106" s="34" t="s">
        <v>736</v>
      </c>
    </row>
    <row r="1107" spans="1:6" ht="12.75">
      <c r="A1107" s="12">
        <v>37043</v>
      </c>
      <c r="B1107" s="36">
        <v>0.15877314814814816</v>
      </c>
      <c r="C1107" s="32">
        <v>0.027777777777777776</v>
      </c>
      <c r="D1107" s="33" t="s">
        <v>522</v>
      </c>
      <c r="E1107" s="33"/>
      <c r="F1107" s="34" t="s">
        <v>526</v>
      </c>
    </row>
    <row r="1108" spans="1:6" ht="51">
      <c r="A1108" s="12">
        <v>37043</v>
      </c>
      <c r="B1108" s="36">
        <v>0.18511574074074075</v>
      </c>
      <c r="C1108" s="32">
        <v>0.027777777777777776</v>
      </c>
      <c r="D1108" s="34" t="s">
        <v>669</v>
      </c>
      <c r="E1108" s="33"/>
      <c r="F1108" s="34" t="s">
        <v>540</v>
      </c>
    </row>
    <row r="1109" spans="1:6" ht="12.75">
      <c r="A1109" s="12">
        <v>37043</v>
      </c>
      <c r="B1109" s="36">
        <v>0.21131944444444442</v>
      </c>
      <c r="C1109" s="32">
        <v>0.027777777777777776</v>
      </c>
      <c r="D1109" s="33" t="s">
        <v>522</v>
      </c>
      <c r="E1109" s="33"/>
      <c r="F1109" s="34"/>
    </row>
    <row r="1110" spans="1:6" ht="12.75">
      <c r="A1110" s="12">
        <v>37043</v>
      </c>
      <c r="B1110" s="36">
        <v>0.23765046296296297</v>
      </c>
      <c r="C1110" s="32">
        <v>0.027777777777777776</v>
      </c>
      <c r="D1110" s="33" t="s">
        <v>522</v>
      </c>
      <c r="E1110" s="33"/>
      <c r="F1110" s="40"/>
    </row>
    <row r="1111" spans="1:6" ht="38.25">
      <c r="A1111" s="12">
        <v>37043</v>
      </c>
      <c r="B1111" s="36">
        <v>0.26393518518518516</v>
      </c>
      <c r="C1111" s="32">
        <v>0.027777777777777776</v>
      </c>
      <c r="D1111" s="33" t="s">
        <v>522</v>
      </c>
      <c r="E1111" s="33"/>
      <c r="F1111" s="34" t="s">
        <v>737</v>
      </c>
    </row>
    <row r="1112" spans="1:6" ht="12.75">
      <c r="A1112" s="12">
        <v>37043</v>
      </c>
      <c r="B1112" s="36">
        <v>0.29032407407407407</v>
      </c>
      <c r="C1112" s="32">
        <v>0.027777777777777776</v>
      </c>
      <c r="D1112" s="33" t="s">
        <v>541</v>
      </c>
      <c r="E1112" s="33"/>
      <c r="F1112" s="33"/>
    </row>
    <row r="1113" spans="1:6" ht="12.75">
      <c r="A1113" s="12">
        <v>37043</v>
      </c>
      <c r="B1113" s="36">
        <v>0.3167361111111111</v>
      </c>
      <c r="C1113" s="32">
        <v>0.027777777777777776</v>
      </c>
      <c r="D1113" s="33" t="s">
        <v>541</v>
      </c>
      <c r="E1113" s="33"/>
      <c r="F1113" s="44"/>
    </row>
    <row r="1114" spans="1:6" ht="38.25">
      <c r="A1114" s="12">
        <v>37043</v>
      </c>
      <c r="B1114" s="36">
        <v>0.34378472222222217</v>
      </c>
      <c r="C1114" s="32">
        <v>0.027777777777777776</v>
      </c>
      <c r="D1114" s="33" t="s">
        <v>541</v>
      </c>
      <c r="E1114" s="33"/>
      <c r="F1114" s="34" t="s">
        <v>740</v>
      </c>
    </row>
    <row r="1115" spans="1:6" ht="12.75">
      <c r="A1115" s="12">
        <v>37043</v>
      </c>
      <c r="B1115" s="36"/>
      <c r="C1115" s="32"/>
      <c r="D1115" s="33"/>
      <c r="E1115" s="33"/>
      <c r="F1115" s="34" t="s">
        <v>741</v>
      </c>
    </row>
    <row r="1116" spans="1:6" ht="12.75">
      <c r="A1116" s="12">
        <v>37043</v>
      </c>
      <c r="B1116" s="36">
        <v>0.37096064814814816</v>
      </c>
      <c r="C1116" s="35">
        <v>0</v>
      </c>
      <c r="D1116" s="33" t="s">
        <v>524</v>
      </c>
      <c r="E1116" s="33"/>
      <c r="F1116" s="34"/>
    </row>
    <row r="1117" spans="1:6" ht="12.75">
      <c r="A1117" s="12">
        <v>37043</v>
      </c>
      <c r="B1117" s="36">
        <v>0.3711111111111111</v>
      </c>
      <c r="C1117" s="35">
        <v>0.006944444444444444</v>
      </c>
      <c r="D1117" s="33" t="s">
        <v>525</v>
      </c>
      <c r="E1117" s="33"/>
      <c r="F1117" s="34"/>
    </row>
    <row r="1118" spans="1:6" ht="12.75">
      <c r="A1118" s="12">
        <v>37043</v>
      </c>
      <c r="B1118" s="36">
        <v>0.3788773148148148</v>
      </c>
      <c r="C1118" s="35">
        <v>0.006944444444444444</v>
      </c>
      <c r="D1118" s="33" t="s">
        <v>541</v>
      </c>
      <c r="E1118" s="33"/>
      <c r="F1118" s="34" t="s">
        <v>542</v>
      </c>
    </row>
    <row r="1119" spans="1:6" ht="12.75">
      <c r="A1119" s="12">
        <v>37043</v>
      </c>
      <c r="B1119" s="36">
        <v>0.3852777777777778</v>
      </c>
      <c r="C1119" s="35">
        <v>0</v>
      </c>
      <c r="D1119" s="33" t="s">
        <v>527</v>
      </c>
      <c r="E1119" s="33"/>
      <c r="F1119" s="34"/>
    </row>
    <row r="1120" spans="1:6" ht="51">
      <c r="A1120" s="12">
        <v>37043</v>
      </c>
      <c r="B1120" s="36">
        <v>0.38540509259259265</v>
      </c>
      <c r="C1120" s="35">
        <v>0.020833333333333332</v>
      </c>
      <c r="D1120" s="33" t="s">
        <v>528</v>
      </c>
      <c r="E1120" s="33"/>
      <c r="F1120" s="34" t="s">
        <v>742</v>
      </c>
    </row>
    <row r="1121" spans="1:6" ht="12.75">
      <c r="A1121" s="12">
        <v>37043</v>
      </c>
      <c r="B1121" s="36">
        <v>0.4070023148148148</v>
      </c>
      <c r="C1121" s="35">
        <v>0.006944444444444444</v>
      </c>
      <c r="D1121" s="33" t="s">
        <v>544</v>
      </c>
      <c r="E1121" s="33"/>
      <c r="F1121" s="34" t="s">
        <v>594</v>
      </c>
    </row>
    <row r="1122" spans="1:6" ht="12.75">
      <c r="A1122" s="12">
        <v>37043</v>
      </c>
      <c r="B1122" s="36">
        <v>0.40844907407407405</v>
      </c>
      <c r="C1122" s="35"/>
      <c r="D1122" s="33" t="s">
        <v>743</v>
      </c>
      <c r="E1122" s="33"/>
      <c r="F1122" s="34"/>
    </row>
    <row r="1123" spans="1:6" ht="12.75">
      <c r="A1123" s="12">
        <v>37043</v>
      </c>
      <c r="B1123" s="36">
        <v>0.42325231481481485</v>
      </c>
      <c r="C1123" s="33"/>
      <c r="D1123" s="33" t="s">
        <v>744</v>
      </c>
      <c r="E1123" s="33"/>
      <c r="F1123" s="34"/>
    </row>
    <row r="1124" spans="1:6" ht="12.75">
      <c r="A1124" s="12">
        <v>37043</v>
      </c>
      <c r="B1124" s="36"/>
      <c r="C1124" s="33" t="s">
        <v>299</v>
      </c>
      <c r="D1124" s="33"/>
      <c r="E1124" s="33" t="s">
        <v>745</v>
      </c>
      <c r="F1124" s="34" t="s">
        <v>746</v>
      </c>
    </row>
    <row r="1125" spans="1:6" ht="12.75">
      <c r="A1125" s="12">
        <v>37043</v>
      </c>
      <c r="B1125" s="36">
        <v>0.4341435185185185</v>
      </c>
      <c r="C1125" s="33" t="s">
        <v>234</v>
      </c>
      <c r="D1125" s="33" t="s">
        <v>747</v>
      </c>
      <c r="E1125" s="33"/>
      <c r="F1125" s="34" t="s">
        <v>748</v>
      </c>
    </row>
    <row r="1126" spans="1:6" ht="12.75">
      <c r="A1126" s="12">
        <v>37043</v>
      </c>
      <c r="B1126" s="36">
        <v>0.4368055555555555</v>
      </c>
      <c r="C1126" s="33" t="s">
        <v>399</v>
      </c>
      <c r="D1126" s="33" t="s">
        <v>749</v>
      </c>
      <c r="E1126" s="33"/>
      <c r="F1126" s="34"/>
    </row>
    <row r="1127" spans="1:6" ht="25.5">
      <c r="A1127" s="12">
        <v>37043</v>
      </c>
      <c r="B1127" s="36"/>
      <c r="C1127" s="33"/>
      <c r="D1127" s="33"/>
      <c r="E1127" s="33"/>
      <c r="F1127" s="34" t="s">
        <v>750</v>
      </c>
    </row>
    <row r="1128" spans="1:6" ht="12.75">
      <c r="A1128" s="12">
        <v>37043</v>
      </c>
      <c r="B1128" s="36">
        <v>0.4486342592592592</v>
      </c>
      <c r="C1128" s="33" t="s">
        <v>399</v>
      </c>
      <c r="D1128" s="33" t="s">
        <v>933</v>
      </c>
      <c r="E1128" s="33"/>
      <c r="F1128" s="34" t="s">
        <v>751</v>
      </c>
    </row>
    <row r="1129" spans="1:6" ht="12.75">
      <c r="A1129" s="12">
        <v>37043</v>
      </c>
      <c r="B1129" s="36">
        <v>0.4520717592592593</v>
      </c>
      <c r="C1129" s="33" t="s">
        <v>399</v>
      </c>
      <c r="D1129" s="33" t="s">
        <v>933</v>
      </c>
      <c r="E1129" s="33"/>
      <c r="F1129" s="34" t="s">
        <v>752</v>
      </c>
    </row>
    <row r="1130" spans="1:6" ht="12.75">
      <c r="A1130" s="12">
        <v>37043</v>
      </c>
      <c r="B1130" s="36">
        <v>0.4694097222222222</v>
      </c>
      <c r="C1130" s="33" t="s">
        <v>753</v>
      </c>
      <c r="D1130" s="33" t="s">
        <v>933</v>
      </c>
      <c r="E1130" s="33"/>
      <c r="F1130" s="34" t="s">
        <v>752</v>
      </c>
    </row>
    <row r="1131" spans="1:6" ht="12.75">
      <c r="A1131" s="12">
        <v>37043</v>
      </c>
      <c r="B1131" s="36">
        <v>0.47225694444444444</v>
      </c>
      <c r="C1131" s="33"/>
      <c r="D1131" s="33" t="s">
        <v>933</v>
      </c>
      <c r="E1131" s="33"/>
      <c r="F1131" s="34" t="s">
        <v>752</v>
      </c>
    </row>
    <row r="1132" spans="1:6" ht="12.75">
      <c r="A1132" s="12">
        <v>37043</v>
      </c>
      <c r="B1132" s="36">
        <v>0.47652777777777783</v>
      </c>
      <c r="C1132" s="33"/>
      <c r="D1132" s="33" t="s">
        <v>933</v>
      </c>
      <c r="E1132" s="33"/>
      <c r="F1132" s="34" t="s">
        <v>752</v>
      </c>
    </row>
    <row r="1133" spans="1:6" ht="12.75">
      <c r="A1133" s="12">
        <v>37043</v>
      </c>
      <c r="B1133" s="36"/>
      <c r="C1133" s="33"/>
      <c r="D1133" s="33"/>
      <c r="E1133" s="33"/>
      <c r="F1133" s="34"/>
    </row>
    <row r="1134" spans="1:6" ht="12.75">
      <c r="A1134" s="12">
        <v>37043</v>
      </c>
      <c r="B1134" s="36"/>
      <c r="C1134" s="33"/>
      <c r="D1134" s="33"/>
      <c r="E1134" s="33"/>
      <c r="F1134" s="34"/>
    </row>
    <row r="1135" spans="1:6" ht="12.75">
      <c r="A1135" s="12">
        <v>37043</v>
      </c>
      <c r="B1135" s="32"/>
      <c r="C1135" s="33"/>
      <c r="D1135" s="33"/>
      <c r="E1135" s="33"/>
      <c r="F1135" s="34" t="s">
        <v>943</v>
      </c>
    </row>
    <row r="1136" spans="1:6" ht="25.5">
      <c r="A1136" s="12">
        <v>37043</v>
      </c>
      <c r="B1136" s="32"/>
      <c r="C1136" s="33"/>
      <c r="D1136" s="33"/>
      <c r="E1136" s="33"/>
      <c r="F1136" s="34" t="s">
        <v>39</v>
      </c>
    </row>
    <row r="1137" ht="12.75">
      <c r="A1137" s="12">
        <v>37043</v>
      </c>
    </row>
    <row r="1138" ht="12.75">
      <c r="A1138" s="12">
        <v>37043</v>
      </c>
    </row>
    <row r="1139" spans="1:6" ht="12.75">
      <c r="A1139" s="12">
        <v>37043</v>
      </c>
      <c r="B1139" s="32" t="s">
        <v>545</v>
      </c>
      <c r="C1139" s="32" t="s">
        <v>559</v>
      </c>
      <c r="D1139" s="33" t="s">
        <v>514</v>
      </c>
      <c r="E1139" s="33"/>
      <c r="F1139" s="33" t="s">
        <v>515</v>
      </c>
    </row>
    <row r="1140" spans="1:6" ht="12.75">
      <c r="A1140" s="12">
        <v>37043</v>
      </c>
      <c r="B1140" s="32"/>
      <c r="C1140" s="32"/>
      <c r="D1140" s="33"/>
      <c r="E1140" s="33"/>
      <c r="F1140" s="33" t="s">
        <v>516</v>
      </c>
    </row>
    <row r="1141" spans="1:6" ht="12.75">
      <c r="A1141" s="12">
        <v>37043</v>
      </c>
      <c r="B1141" s="32"/>
      <c r="C1141" s="32"/>
      <c r="D1141" s="33"/>
      <c r="E1141" s="33"/>
      <c r="F1141" s="34" t="s">
        <v>944</v>
      </c>
    </row>
    <row r="1142" spans="1:6" ht="12.75">
      <c r="A1142" s="12">
        <v>37043</v>
      </c>
      <c r="B1142" s="32"/>
      <c r="C1142" s="32"/>
      <c r="D1142" s="33"/>
      <c r="E1142" s="33"/>
      <c r="F1142" s="34" t="s">
        <v>651</v>
      </c>
    </row>
    <row r="1143" spans="1:6" ht="12.75">
      <c r="A1143" s="12">
        <v>37043</v>
      </c>
      <c r="B1143" s="32"/>
      <c r="C1143" s="32"/>
      <c r="D1143" s="33"/>
      <c r="E1143" s="33"/>
      <c r="F1143" s="34" t="s">
        <v>945</v>
      </c>
    </row>
    <row r="1144" spans="1:6" ht="12.75">
      <c r="A1144" s="12">
        <v>37043</v>
      </c>
      <c r="B1144" s="32"/>
      <c r="C1144" s="32"/>
      <c r="D1144" s="33"/>
      <c r="E1144" s="33"/>
      <c r="F1144" s="34" t="s">
        <v>517</v>
      </c>
    </row>
    <row r="1145" spans="1:6" ht="63.75">
      <c r="A1145" s="12">
        <v>37043</v>
      </c>
      <c r="B1145" s="36">
        <v>0.48125</v>
      </c>
      <c r="C1145" s="32"/>
      <c r="D1145" s="34" t="s">
        <v>591</v>
      </c>
      <c r="E1145" s="33"/>
      <c r="F1145" s="34" t="s">
        <v>754</v>
      </c>
    </row>
    <row r="1146" spans="1:6" ht="76.5">
      <c r="A1146" s="12">
        <v>37043</v>
      </c>
      <c r="B1146" s="36">
        <v>0.48125</v>
      </c>
      <c r="C1146" s="32">
        <v>0</v>
      </c>
      <c r="D1146" s="34" t="s">
        <v>518</v>
      </c>
      <c r="E1146" s="33"/>
      <c r="F1146" s="34" t="s">
        <v>755</v>
      </c>
    </row>
    <row r="1147" spans="1:6" ht="12.75">
      <c r="A1147" s="12">
        <v>37043</v>
      </c>
      <c r="B1147" s="36">
        <v>0.4815740740740741</v>
      </c>
      <c r="C1147" s="32">
        <v>0</v>
      </c>
      <c r="D1147" s="33" t="s">
        <v>592</v>
      </c>
      <c r="E1147" s="33"/>
      <c r="F1147" s="34"/>
    </row>
    <row r="1148" spans="1:6" ht="38.25">
      <c r="A1148" s="12">
        <v>37043</v>
      </c>
      <c r="B1148" s="36">
        <v>0.4815740740740741</v>
      </c>
      <c r="C1148" s="32">
        <v>0</v>
      </c>
      <c r="D1148" s="33" t="s">
        <v>519</v>
      </c>
      <c r="E1148" s="33"/>
      <c r="F1148" s="40" t="s">
        <v>641</v>
      </c>
    </row>
    <row r="1149" spans="1:6" ht="51">
      <c r="A1149" s="12">
        <v>37043</v>
      </c>
      <c r="B1149" s="36">
        <v>0.4815740740740741</v>
      </c>
      <c r="C1149" s="32">
        <v>0.020833333333333332</v>
      </c>
      <c r="D1149" s="34" t="s">
        <v>738</v>
      </c>
      <c r="E1149" s="33"/>
      <c r="F1149" s="34" t="s">
        <v>756</v>
      </c>
    </row>
    <row r="1150" spans="1:6" ht="25.5">
      <c r="A1150" s="12">
        <v>37043</v>
      </c>
      <c r="B1150" s="36">
        <v>0.4830439814814815</v>
      </c>
      <c r="C1150" s="32">
        <v>0.027777777777777776</v>
      </c>
      <c r="D1150" s="33" t="s">
        <v>522</v>
      </c>
      <c r="E1150" s="33"/>
      <c r="F1150" s="34" t="s">
        <v>597</v>
      </c>
    </row>
    <row r="1151" spans="1:6" ht="25.5">
      <c r="A1151" s="12">
        <v>37043</v>
      </c>
      <c r="B1151" s="36"/>
      <c r="C1151" s="32"/>
      <c r="D1151" s="34"/>
      <c r="E1151" s="33"/>
      <c r="F1151" s="34" t="s">
        <v>757</v>
      </c>
    </row>
    <row r="1152" spans="1:6" ht="12.75">
      <c r="A1152" s="12">
        <v>37043</v>
      </c>
      <c r="B1152" s="36">
        <v>0.489525462962963</v>
      </c>
      <c r="C1152" s="32"/>
      <c r="D1152" s="34" t="s">
        <v>456</v>
      </c>
      <c r="E1152" s="33"/>
      <c r="F1152" s="34" t="s">
        <v>361</v>
      </c>
    </row>
    <row r="1153" spans="1:6" ht="12.75">
      <c r="A1153" s="12">
        <v>37043</v>
      </c>
      <c r="B1153" s="36">
        <v>0.4953125</v>
      </c>
      <c r="C1153" s="32"/>
      <c r="D1153" s="34" t="s">
        <v>758</v>
      </c>
      <c r="E1153" s="33"/>
      <c r="F1153" s="34"/>
    </row>
    <row r="1154" spans="1:6" ht="12.75">
      <c r="A1154" s="12">
        <v>37043</v>
      </c>
      <c r="B1154" s="36">
        <v>0.4953703703703704</v>
      </c>
      <c r="C1154" s="32"/>
      <c r="D1154" s="34" t="s">
        <v>759</v>
      </c>
      <c r="E1154" s="33"/>
      <c r="F1154" s="34" t="s">
        <v>760</v>
      </c>
    </row>
    <row r="1155" spans="1:6" ht="25.5">
      <c r="A1155" s="12">
        <v>37043</v>
      </c>
      <c r="B1155" s="36">
        <v>0.5057407407407407</v>
      </c>
      <c r="C1155" s="32"/>
      <c r="D1155" s="34" t="s">
        <v>592</v>
      </c>
      <c r="E1155" s="33"/>
      <c r="F1155" s="34"/>
    </row>
    <row r="1156" spans="1:6" ht="12.75">
      <c r="A1156" s="12">
        <v>37043</v>
      </c>
      <c r="B1156" s="36">
        <v>0.5064467592592593</v>
      </c>
      <c r="C1156" s="32"/>
      <c r="D1156" s="33" t="s">
        <v>761</v>
      </c>
      <c r="E1156" s="33"/>
      <c r="F1156" s="34" t="s">
        <v>762</v>
      </c>
    </row>
    <row r="1157" spans="1:6" ht="12.75">
      <c r="A1157" s="12">
        <v>37043</v>
      </c>
      <c r="B1157" s="36">
        <v>0.5074074074074074</v>
      </c>
      <c r="C1157" s="32">
        <v>0.027777777777777776</v>
      </c>
      <c r="D1157" s="33" t="s">
        <v>763</v>
      </c>
      <c r="E1157" s="33"/>
      <c r="F1157" s="34"/>
    </row>
    <row r="1158" spans="1:6" ht="12.75">
      <c r="A1158" s="12">
        <v>37043</v>
      </c>
      <c r="B1158" s="36">
        <v>0.5104166666666666</v>
      </c>
      <c r="C1158" s="32"/>
      <c r="D1158" s="33" t="s">
        <v>764</v>
      </c>
      <c r="E1158" s="33"/>
      <c r="F1158" s="34"/>
    </row>
    <row r="1159" spans="1:6" ht="12.75">
      <c r="A1159" s="12">
        <v>37043</v>
      </c>
      <c r="B1159" s="36">
        <v>0.514224537037037</v>
      </c>
      <c r="C1159" s="32"/>
      <c r="D1159" s="33" t="s">
        <v>764</v>
      </c>
      <c r="E1159" s="33"/>
      <c r="F1159" s="34"/>
    </row>
    <row r="1160" spans="1:6" ht="12.75">
      <c r="A1160" s="12">
        <v>37043</v>
      </c>
      <c r="B1160" s="36">
        <v>0.5170717592592592</v>
      </c>
      <c r="C1160" s="32"/>
      <c r="D1160" s="33" t="s">
        <v>764</v>
      </c>
      <c r="E1160" s="33"/>
      <c r="F1160" s="34"/>
    </row>
    <row r="1161" spans="1:6" ht="12.75">
      <c r="A1161" s="12">
        <v>37043</v>
      </c>
      <c r="B1161" s="36">
        <v>0.5202314814814815</v>
      </c>
      <c r="C1161" s="32">
        <v>0.027777777777777776</v>
      </c>
      <c r="D1161" s="33" t="s">
        <v>763</v>
      </c>
      <c r="E1161" s="33"/>
      <c r="F1161" s="34"/>
    </row>
    <row r="1162" spans="1:6" ht="12.75">
      <c r="A1162" s="12">
        <v>37043</v>
      </c>
      <c r="B1162" s="36">
        <v>0.5482638888888889</v>
      </c>
      <c r="C1162" s="32">
        <v>0</v>
      </c>
      <c r="D1162" s="33" t="s">
        <v>524</v>
      </c>
      <c r="E1162" s="41"/>
      <c r="F1162" s="33"/>
    </row>
    <row r="1163" spans="1:6" ht="12.75">
      <c r="A1163" s="12">
        <v>37043</v>
      </c>
      <c r="B1163" s="36">
        <v>0.5483912037037036</v>
      </c>
      <c r="C1163" s="32">
        <v>0.003472222222222222</v>
      </c>
      <c r="D1163" s="33" t="s">
        <v>525</v>
      </c>
      <c r="E1163" s="33"/>
      <c r="F1163" s="34"/>
    </row>
    <row r="1164" spans="1:6" ht="12.75">
      <c r="A1164" s="12">
        <v>37043</v>
      </c>
      <c r="B1164" s="36">
        <v>0.550613425925926</v>
      </c>
      <c r="C1164" s="32">
        <v>0.003472222222222222</v>
      </c>
      <c r="D1164" s="33" t="s">
        <v>522</v>
      </c>
      <c r="E1164" s="42"/>
      <c r="F1164" s="34" t="s">
        <v>526</v>
      </c>
    </row>
    <row r="1165" spans="1:6" ht="12.75">
      <c r="A1165" s="12">
        <v>37043</v>
      </c>
      <c r="B1165" s="36">
        <v>0.553587962962963</v>
      </c>
      <c r="C1165" s="32">
        <v>0</v>
      </c>
      <c r="D1165" s="33" t="s">
        <v>527</v>
      </c>
      <c r="E1165" s="42"/>
      <c r="F1165" s="34"/>
    </row>
    <row r="1166" spans="1:6" ht="38.25">
      <c r="A1166" s="12">
        <v>37043</v>
      </c>
      <c r="B1166" s="36">
        <v>0.5536805555555556</v>
      </c>
      <c r="C1166" s="32">
        <v>0.020833333333333332</v>
      </c>
      <c r="D1166" s="33" t="s">
        <v>528</v>
      </c>
      <c r="E1166" s="42"/>
      <c r="F1166" s="34" t="s">
        <v>765</v>
      </c>
    </row>
    <row r="1167" spans="1:6" ht="12.75">
      <c r="A1167" s="12">
        <v>37043</v>
      </c>
      <c r="B1167" s="36">
        <v>0.5737152777777778</v>
      </c>
      <c r="C1167" s="32">
        <v>0.027777777777777776</v>
      </c>
      <c r="D1167" s="33" t="s">
        <v>529</v>
      </c>
      <c r="E1167" s="33"/>
      <c r="F1167" s="34" t="s">
        <v>588</v>
      </c>
    </row>
    <row r="1168" spans="1:6" ht="38.25">
      <c r="A1168" s="12">
        <v>37043</v>
      </c>
      <c r="B1168" s="36">
        <v>0.6007638888888889</v>
      </c>
      <c r="C1168" s="32">
        <v>0.027777777777777776</v>
      </c>
      <c r="D1168" s="33" t="s">
        <v>530</v>
      </c>
      <c r="E1168" s="33"/>
      <c r="F1168" s="34" t="s">
        <v>593</v>
      </c>
    </row>
    <row r="1169" spans="1:6" ht="12.75">
      <c r="A1169" s="12">
        <v>37043</v>
      </c>
      <c r="B1169" s="36">
        <v>0.627337962962963</v>
      </c>
      <c r="C1169" s="32">
        <v>0.027777777777777776</v>
      </c>
      <c r="D1169" s="33" t="s">
        <v>531</v>
      </c>
      <c r="E1169" s="33"/>
      <c r="F1169" s="34" t="s">
        <v>588</v>
      </c>
    </row>
    <row r="1170" spans="1:6" ht="13.5" customHeight="1">
      <c r="A1170" s="12">
        <v>37043</v>
      </c>
      <c r="B1170" s="36">
        <v>0.6581597222222222</v>
      </c>
      <c r="C1170" s="32">
        <v>0.027777777777777776</v>
      </c>
      <c r="D1170" s="33" t="s">
        <v>533</v>
      </c>
      <c r="E1170" s="33"/>
      <c r="F1170" s="40" t="s">
        <v>588</v>
      </c>
    </row>
    <row r="1171" spans="1:6" ht="13.5" customHeight="1">
      <c r="A1171" s="12">
        <v>37043</v>
      </c>
      <c r="B1171" s="36">
        <v>0.6585300925925927</v>
      </c>
      <c r="C1171" s="32"/>
      <c r="D1171" s="44" t="s">
        <v>767</v>
      </c>
      <c r="E1171" s="33"/>
      <c r="F1171" s="43" t="s">
        <v>771</v>
      </c>
    </row>
    <row r="1172" spans="1:6" ht="13.5" customHeight="1">
      <c r="A1172" s="12">
        <v>37043</v>
      </c>
      <c r="B1172" s="36">
        <v>0.664699074074074</v>
      </c>
      <c r="C1172" s="32"/>
      <c r="D1172" s="45" t="s">
        <v>766</v>
      </c>
      <c r="E1172" s="33"/>
      <c r="F1172" s="40" t="s">
        <v>768</v>
      </c>
    </row>
    <row r="1173" spans="1:6" ht="13.5" customHeight="1">
      <c r="A1173" s="12"/>
      <c r="B1173" s="36"/>
      <c r="C1173" s="32" t="s">
        <v>778</v>
      </c>
      <c r="D1173" s="45"/>
      <c r="E1173" s="33"/>
      <c r="F1173" s="40"/>
    </row>
    <row r="1174" spans="1:6" ht="13.5" customHeight="1">
      <c r="A1174" s="12">
        <v>37043</v>
      </c>
      <c r="B1174" s="36">
        <v>0.6686226851851852</v>
      </c>
      <c r="C1174" s="32"/>
      <c r="D1174" s="45" t="s">
        <v>456</v>
      </c>
      <c r="E1174" s="33"/>
      <c r="F1174" s="40" t="s">
        <v>769</v>
      </c>
    </row>
    <row r="1175" spans="1:6" ht="13.5" customHeight="1">
      <c r="A1175" s="12">
        <v>37043</v>
      </c>
      <c r="B1175" s="36">
        <v>0.6699074074074075</v>
      </c>
      <c r="C1175" s="32"/>
      <c r="D1175" s="45" t="s">
        <v>770</v>
      </c>
      <c r="E1175" s="33"/>
      <c r="F1175" s="40"/>
    </row>
    <row r="1176" spans="1:6" ht="12.75">
      <c r="A1176" s="12">
        <v>37043</v>
      </c>
      <c r="B1176" s="36">
        <v>0.6857291666666666</v>
      </c>
      <c r="C1176" s="32">
        <v>0.006944444444444444</v>
      </c>
      <c r="D1176" s="33" t="s">
        <v>534</v>
      </c>
      <c r="E1176" s="33"/>
      <c r="F1176" s="33"/>
    </row>
    <row r="1177" spans="1:6" ht="51">
      <c r="A1177" s="12">
        <v>37043</v>
      </c>
      <c r="B1177" s="36">
        <v>0.6925347222222222</v>
      </c>
      <c r="C1177" s="32">
        <v>0.027777777777777776</v>
      </c>
      <c r="D1177" s="33" t="s">
        <v>535</v>
      </c>
      <c r="E1177" s="33"/>
      <c r="F1177" s="34" t="s">
        <v>772</v>
      </c>
    </row>
    <row r="1178" spans="1:6" ht="51">
      <c r="A1178" s="12">
        <v>37043</v>
      </c>
      <c r="B1178" s="36">
        <v>0.7176620370370371</v>
      </c>
      <c r="C1178" s="32">
        <v>0.027777777777777776</v>
      </c>
      <c r="D1178" s="33" t="s">
        <v>537</v>
      </c>
      <c r="E1178" s="33"/>
      <c r="F1178" s="34" t="s">
        <v>773</v>
      </c>
    </row>
    <row r="1179" spans="1:6" ht="12.75">
      <c r="A1179" s="12">
        <v>37043</v>
      </c>
      <c r="B1179" s="36">
        <v>0.742974537037037</v>
      </c>
      <c r="C1179" s="32">
        <v>0.027777777777777776</v>
      </c>
      <c r="D1179" s="33" t="s">
        <v>538</v>
      </c>
      <c r="E1179" s="33"/>
      <c r="F1179" s="34" t="s">
        <v>588</v>
      </c>
    </row>
    <row r="1180" spans="1:6" ht="38.25">
      <c r="A1180" s="12">
        <v>37043</v>
      </c>
      <c r="B1180" s="36">
        <v>0.768275462962963</v>
      </c>
      <c r="C1180" s="32">
        <v>0.027777777777777776</v>
      </c>
      <c r="D1180" s="33" t="s">
        <v>539</v>
      </c>
      <c r="E1180" s="33"/>
      <c r="F1180" s="34" t="s">
        <v>774</v>
      </c>
    </row>
    <row r="1181" spans="1:6" ht="12.75">
      <c r="A1181" s="12">
        <v>37043</v>
      </c>
      <c r="B1181" s="36">
        <v>0.7936458333333333</v>
      </c>
      <c r="C1181" s="32">
        <v>0</v>
      </c>
      <c r="D1181" s="33" t="s">
        <v>524</v>
      </c>
      <c r="E1181" s="33"/>
      <c r="F1181" s="34"/>
    </row>
    <row r="1182" spans="1:6" ht="12.75">
      <c r="A1182" s="12">
        <v>37043</v>
      </c>
      <c r="B1182" s="36">
        <v>0.7943518518518519</v>
      </c>
      <c r="C1182" s="32">
        <v>0.010416666666666666</v>
      </c>
      <c r="D1182" s="33" t="s">
        <v>525</v>
      </c>
      <c r="E1182" s="33"/>
      <c r="F1182" s="34" t="s">
        <v>775</v>
      </c>
    </row>
    <row r="1183" spans="1:6" ht="12.75">
      <c r="A1183" s="12">
        <v>37043</v>
      </c>
      <c r="B1183" s="36">
        <v>0.804525462962963</v>
      </c>
      <c r="C1183" s="32">
        <v>0.006944444444444444</v>
      </c>
      <c r="D1183" s="33" t="s">
        <v>522</v>
      </c>
      <c r="E1183" s="33"/>
      <c r="F1183" s="34" t="s">
        <v>526</v>
      </c>
    </row>
    <row r="1184" spans="1:6" ht="12.75">
      <c r="A1184" s="12">
        <v>37043</v>
      </c>
      <c r="B1184" s="36">
        <v>0.8115856481481482</v>
      </c>
      <c r="C1184" s="32">
        <v>0</v>
      </c>
      <c r="D1184" s="33" t="s">
        <v>527</v>
      </c>
      <c r="E1184" s="33"/>
      <c r="F1184" s="34"/>
    </row>
    <row r="1185" spans="1:6" ht="51">
      <c r="A1185" s="12">
        <v>37043</v>
      </c>
      <c r="B1185" s="36">
        <v>0.8123148148148148</v>
      </c>
      <c r="C1185" s="32">
        <v>0.020833333333333332</v>
      </c>
      <c r="D1185" s="33" t="s">
        <v>528</v>
      </c>
      <c r="E1185" s="33"/>
      <c r="F1185" s="34" t="s">
        <v>776</v>
      </c>
    </row>
    <row r="1186" spans="1:6" ht="12.75">
      <c r="A1186" s="12">
        <v>37043</v>
      </c>
      <c r="B1186" s="36">
        <v>0.8297337962962964</v>
      </c>
      <c r="C1186" s="32">
        <v>0.027777777777777776</v>
      </c>
      <c r="D1186" s="33" t="s">
        <v>522</v>
      </c>
      <c r="E1186" s="33"/>
      <c r="F1186" s="34" t="s">
        <v>526</v>
      </c>
    </row>
    <row r="1187" spans="1:6" ht="51">
      <c r="A1187" s="12">
        <v>37043</v>
      </c>
      <c r="B1187" s="36">
        <v>0.855</v>
      </c>
      <c r="C1187" s="32">
        <v>0.027777777777777776</v>
      </c>
      <c r="D1187" s="34" t="s">
        <v>739</v>
      </c>
      <c r="E1187" s="33"/>
      <c r="F1187" s="34" t="s">
        <v>777</v>
      </c>
    </row>
    <row r="1188" spans="1:6" ht="12.75">
      <c r="A1188" s="12">
        <v>37043</v>
      </c>
      <c r="B1188" s="36">
        <v>0.8784837962962962</v>
      </c>
      <c r="C1188" s="32">
        <v>0.027777777777777776</v>
      </c>
      <c r="D1188" s="33" t="s">
        <v>522</v>
      </c>
      <c r="E1188" s="33"/>
      <c r="F1188" s="34"/>
    </row>
    <row r="1189" spans="1:6" ht="38.25">
      <c r="A1189" s="12">
        <v>37043</v>
      </c>
      <c r="B1189" s="36">
        <v>0.903761574074074</v>
      </c>
      <c r="C1189" s="32">
        <v>0.027777777777777776</v>
      </c>
      <c r="D1189" s="33" t="s">
        <v>522</v>
      </c>
      <c r="E1189" s="33"/>
      <c r="F1189" s="34" t="s">
        <v>779</v>
      </c>
    </row>
    <row r="1190" spans="1:6" ht="12.75">
      <c r="A1190" s="12">
        <v>37043</v>
      </c>
      <c r="B1190" s="36">
        <v>0.9292824074074074</v>
      </c>
      <c r="C1190" s="32">
        <v>0.027777777777777776</v>
      </c>
      <c r="D1190" s="33" t="s">
        <v>541</v>
      </c>
      <c r="E1190" s="33"/>
      <c r="F1190" s="33" t="s">
        <v>780</v>
      </c>
    </row>
    <row r="1191" spans="1:6" ht="38.25">
      <c r="A1191" s="12">
        <v>37043</v>
      </c>
      <c r="B1191" s="36">
        <v>0.9533564814814816</v>
      </c>
      <c r="C1191" s="32">
        <v>0.027777777777777776</v>
      </c>
      <c r="D1191" s="33" t="s">
        <v>541</v>
      </c>
      <c r="E1191" s="33"/>
      <c r="F1191" s="34" t="s">
        <v>781</v>
      </c>
    </row>
    <row r="1192" spans="1:6" ht="12.75">
      <c r="A1192" s="12"/>
      <c r="B1192" s="36">
        <v>0.9773148148148149</v>
      </c>
      <c r="C1192" s="35">
        <v>0</v>
      </c>
      <c r="D1192" s="33" t="s">
        <v>524</v>
      </c>
      <c r="E1192" s="33"/>
      <c r="F1192" s="34"/>
    </row>
    <row r="1193" spans="1:6" ht="12.75">
      <c r="A1193" s="12"/>
      <c r="B1193" s="36">
        <v>0.9775231481481481</v>
      </c>
      <c r="C1193" s="35">
        <v>0.006944444444444444</v>
      </c>
      <c r="D1193" s="33" t="s">
        <v>525</v>
      </c>
      <c r="E1193" s="33"/>
      <c r="F1193" s="34" t="s">
        <v>782</v>
      </c>
    </row>
    <row r="1194" spans="1:6" ht="12.75">
      <c r="A1194" s="12"/>
      <c r="B1194" s="36">
        <v>0.9848148148148148</v>
      </c>
      <c r="C1194" s="35">
        <v>0.006944444444444444</v>
      </c>
      <c r="D1194" s="33" t="s">
        <v>541</v>
      </c>
      <c r="E1194" s="33"/>
      <c r="F1194" s="34" t="s">
        <v>542</v>
      </c>
    </row>
    <row r="1195" spans="1:6" ht="12.75">
      <c r="A1195" s="12"/>
      <c r="B1195" s="36">
        <v>0.9920601851851852</v>
      </c>
      <c r="C1195" s="35">
        <v>0</v>
      </c>
      <c r="D1195" s="33" t="s">
        <v>527</v>
      </c>
      <c r="E1195" s="33"/>
      <c r="F1195" s="34"/>
    </row>
    <row r="1196" spans="1:6" ht="51">
      <c r="A1196" s="12"/>
      <c r="B1196" s="36">
        <v>0.9922453703703704</v>
      </c>
      <c r="C1196" s="35">
        <v>0.020833333333333332</v>
      </c>
      <c r="D1196" s="33" t="s">
        <v>528</v>
      </c>
      <c r="E1196" s="33"/>
      <c r="F1196" s="34" t="s">
        <v>783</v>
      </c>
    </row>
    <row r="1197" spans="1:6" ht="12.75">
      <c r="A1197" s="12"/>
      <c r="B1197" s="36">
        <v>0.008842592592592591</v>
      </c>
      <c r="C1197" s="35">
        <v>0.006944444444444444</v>
      </c>
      <c r="D1197" s="33" t="s">
        <v>544</v>
      </c>
      <c r="E1197" s="33"/>
      <c r="F1197" s="34" t="s">
        <v>594</v>
      </c>
    </row>
    <row r="1198" spans="1:6" ht="12.75">
      <c r="A1198" s="12"/>
      <c r="B1198" s="36">
        <f>B1197+C1197</f>
        <v>0.015787037037037037</v>
      </c>
      <c r="C1198" s="33"/>
      <c r="D1198" s="33"/>
      <c r="E1198" s="33"/>
      <c r="F1198" s="34"/>
    </row>
    <row r="1199" spans="1:6" ht="12.75">
      <c r="A1199" s="12"/>
      <c r="B1199" s="32"/>
      <c r="C1199" s="33"/>
      <c r="D1199" s="33"/>
      <c r="E1199" s="33"/>
      <c r="F1199" s="34" t="s">
        <v>946</v>
      </c>
    </row>
    <row r="1200" spans="1:6" ht="25.5">
      <c r="A1200" s="12"/>
      <c r="B1200" s="32"/>
      <c r="C1200" s="33"/>
      <c r="D1200" s="33"/>
      <c r="E1200" s="33"/>
      <c r="F1200" s="34" t="s">
        <v>634</v>
      </c>
    </row>
    <row r="1203" spans="2:6" ht="12.75">
      <c r="B1203" s="36">
        <v>0.015972222222222224</v>
      </c>
      <c r="C1203" s="32" t="s">
        <v>559</v>
      </c>
      <c r="D1203" s="33" t="s">
        <v>514</v>
      </c>
      <c r="E1203" s="33"/>
      <c r="F1203" s="33" t="s">
        <v>515</v>
      </c>
    </row>
    <row r="1204" spans="2:6" ht="12.75">
      <c r="B1204" s="32"/>
      <c r="C1204" s="32"/>
      <c r="D1204" s="33"/>
      <c r="E1204" s="33"/>
      <c r="F1204" s="33" t="s">
        <v>516</v>
      </c>
    </row>
    <row r="1205" spans="2:6" ht="12.75">
      <c r="B1205" s="32"/>
      <c r="C1205" s="32"/>
      <c r="D1205" s="33"/>
      <c r="E1205" s="33"/>
      <c r="F1205" s="34" t="s">
        <v>947</v>
      </c>
    </row>
    <row r="1206" spans="2:6" ht="12.75">
      <c r="B1206" s="32"/>
      <c r="C1206" s="32"/>
      <c r="D1206" s="33"/>
      <c r="E1206" s="33"/>
      <c r="F1206" s="34" t="s">
        <v>646</v>
      </c>
    </row>
    <row r="1207" spans="2:6" ht="12.75">
      <c r="B1207" s="32"/>
      <c r="C1207" s="32"/>
      <c r="D1207" s="33"/>
      <c r="E1207" s="33"/>
      <c r="F1207" s="34" t="s">
        <v>948</v>
      </c>
    </row>
    <row r="1208" spans="2:6" ht="12.75">
      <c r="B1208" s="32"/>
      <c r="C1208" s="32"/>
      <c r="D1208" s="33"/>
      <c r="E1208" s="33"/>
      <c r="F1208" s="34" t="s">
        <v>517</v>
      </c>
    </row>
    <row r="1209" spans="2:6" ht="63.75">
      <c r="B1209" s="32"/>
      <c r="C1209" s="32"/>
      <c r="D1209" s="34" t="s">
        <v>591</v>
      </c>
      <c r="E1209" s="33"/>
      <c r="F1209" s="34" t="s">
        <v>639</v>
      </c>
    </row>
    <row r="1210" spans="2:6" ht="76.5">
      <c r="B1210" s="36">
        <f>B1203</f>
        <v>0.015972222222222224</v>
      </c>
      <c r="C1210" s="32">
        <v>0</v>
      </c>
      <c r="D1210" s="34" t="s">
        <v>518</v>
      </c>
      <c r="E1210" s="33"/>
      <c r="F1210" s="34" t="s">
        <v>640</v>
      </c>
    </row>
    <row r="1211" spans="2:6" ht="12.75">
      <c r="B1211" s="36">
        <f>B1210+C1210</f>
        <v>0.015972222222222224</v>
      </c>
      <c r="C1211" s="32">
        <v>0</v>
      </c>
      <c r="D1211" s="33" t="s">
        <v>592</v>
      </c>
      <c r="E1211" s="33"/>
      <c r="F1211" s="34"/>
    </row>
    <row r="1212" spans="1:6" ht="38.25">
      <c r="A1212" s="12">
        <v>37044</v>
      </c>
      <c r="B1212" s="36">
        <f>B1211+C1211</f>
        <v>0.015972222222222224</v>
      </c>
      <c r="C1212" s="32">
        <v>0</v>
      </c>
      <c r="D1212" s="33" t="s">
        <v>519</v>
      </c>
      <c r="E1212" s="33"/>
      <c r="F1212" s="40" t="s">
        <v>641</v>
      </c>
    </row>
    <row r="1213" spans="1:6" ht="51">
      <c r="A1213" s="12">
        <v>37044</v>
      </c>
      <c r="B1213" s="36">
        <v>0.01712962962962963</v>
      </c>
      <c r="C1213" s="32">
        <v>0.020833333333333332</v>
      </c>
      <c r="D1213" s="34" t="s">
        <v>784</v>
      </c>
      <c r="E1213" s="33"/>
      <c r="F1213" s="34" t="s">
        <v>521</v>
      </c>
    </row>
    <row r="1214" spans="1:6" ht="25.5">
      <c r="A1214" s="12">
        <v>37044</v>
      </c>
      <c r="B1214" s="36">
        <v>0.05825231481481482</v>
      </c>
      <c r="C1214" s="32">
        <v>0.027777777777777776</v>
      </c>
      <c r="D1214" s="33" t="s">
        <v>522</v>
      </c>
      <c r="E1214" s="33"/>
      <c r="F1214" s="34" t="s">
        <v>597</v>
      </c>
    </row>
    <row r="1215" spans="1:6" ht="25.5">
      <c r="A1215" s="12">
        <v>37044</v>
      </c>
      <c r="B1215" s="36"/>
      <c r="C1215" s="32"/>
      <c r="D1215" s="33"/>
      <c r="E1215" s="33"/>
      <c r="F1215" s="34" t="s">
        <v>785</v>
      </c>
    </row>
    <row r="1216" spans="1:6" ht="12.75">
      <c r="A1216" s="12">
        <v>37044</v>
      </c>
      <c r="B1216" s="36">
        <v>0.0850925925925926</v>
      </c>
      <c r="C1216" s="32">
        <v>0</v>
      </c>
      <c r="D1216" s="33" t="s">
        <v>524</v>
      </c>
      <c r="E1216" s="41"/>
      <c r="F1216" s="33"/>
    </row>
    <row r="1217" spans="1:6" ht="12.75">
      <c r="A1217" s="12">
        <v>37044</v>
      </c>
      <c r="B1217" s="36">
        <v>0.0852662037037037</v>
      </c>
      <c r="C1217" s="32">
        <v>0.003472222222222222</v>
      </c>
      <c r="D1217" s="33" t="s">
        <v>525</v>
      </c>
      <c r="E1217" s="33"/>
      <c r="F1217" s="34"/>
    </row>
    <row r="1218" spans="1:6" ht="12.75">
      <c r="A1218" s="12">
        <v>37044</v>
      </c>
      <c r="B1218" s="36">
        <v>0.08873842592592592</v>
      </c>
      <c r="C1218" s="32">
        <v>0.003472222222222222</v>
      </c>
      <c r="D1218" s="33" t="s">
        <v>522</v>
      </c>
      <c r="E1218" s="42"/>
      <c r="F1218" s="34" t="s">
        <v>526</v>
      </c>
    </row>
    <row r="1219" spans="1:6" ht="12.75">
      <c r="A1219" s="12">
        <v>37044</v>
      </c>
      <c r="B1219" s="36">
        <v>0.09221064814814815</v>
      </c>
      <c r="C1219" s="32">
        <v>0</v>
      </c>
      <c r="D1219" s="33" t="s">
        <v>527</v>
      </c>
      <c r="E1219" s="42"/>
      <c r="F1219" s="34"/>
    </row>
    <row r="1220" spans="1:6" ht="38.25">
      <c r="A1220" s="12">
        <v>37044</v>
      </c>
      <c r="B1220" s="36">
        <v>0.09236111111111112</v>
      </c>
      <c r="C1220" s="32">
        <v>0.020833333333333332</v>
      </c>
      <c r="D1220" s="33" t="s">
        <v>528</v>
      </c>
      <c r="E1220" s="42"/>
      <c r="F1220" s="34" t="s">
        <v>786</v>
      </c>
    </row>
    <row r="1221" spans="1:6" ht="12.75">
      <c r="A1221" s="12">
        <v>37044</v>
      </c>
      <c r="B1221" s="36">
        <v>0.11409722222222222</v>
      </c>
      <c r="C1221" s="32">
        <v>0.027777777777777776</v>
      </c>
      <c r="D1221" s="33" t="s">
        <v>529</v>
      </c>
      <c r="E1221" s="33"/>
      <c r="F1221" s="34" t="s">
        <v>588</v>
      </c>
    </row>
    <row r="1222" spans="1:6" ht="38.25">
      <c r="A1222" s="12">
        <v>37044</v>
      </c>
      <c r="B1222" s="36">
        <v>0.13944444444444445</v>
      </c>
      <c r="C1222" s="32">
        <v>0.027777777777777776</v>
      </c>
      <c r="D1222" s="33" t="s">
        <v>530</v>
      </c>
      <c r="E1222" s="33"/>
      <c r="F1222" s="34" t="s">
        <v>787</v>
      </c>
    </row>
    <row r="1223" spans="1:6" ht="12.75">
      <c r="A1223" s="12">
        <v>37044</v>
      </c>
      <c r="B1223" s="36">
        <v>0.16474537037037038</v>
      </c>
      <c r="C1223" s="32">
        <v>0.027777777777777776</v>
      </c>
      <c r="D1223" s="33" t="s">
        <v>531</v>
      </c>
      <c r="E1223" s="33"/>
      <c r="F1223" s="34" t="s">
        <v>588</v>
      </c>
    </row>
    <row r="1224" spans="1:6" ht="51">
      <c r="A1224" s="12">
        <v>37044</v>
      </c>
      <c r="B1224" s="36">
        <v>0.1901736111111111</v>
      </c>
      <c r="C1224" s="32">
        <v>0.027777777777777776</v>
      </c>
      <c r="D1224" s="33" t="s">
        <v>532</v>
      </c>
      <c r="E1224" s="33"/>
      <c r="F1224" s="34" t="s">
        <v>788</v>
      </c>
    </row>
    <row r="1225" spans="1:6" ht="51">
      <c r="A1225" s="12">
        <v>37044</v>
      </c>
      <c r="B1225" s="36">
        <v>0.2160648148148148</v>
      </c>
      <c r="C1225" s="32">
        <v>0.027777777777777776</v>
      </c>
      <c r="D1225" s="33" t="s">
        <v>535</v>
      </c>
      <c r="E1225" s="33"/>
      <c r="F1225" s="34" t="s">
        <v>789</v>
      </c>
    </row>
    <row r="1226" spans="1:6" ht="12.75">
      <c r="A1226" s="12">
        <v>37044</v>
      </c>
      <c r="B1226" s="36">
        <v>0.24138888888888888</v>
      </c>
      <c r="C1226" s="32">
        <v>0.027777777777777776</v>
      </c>
      <c r="D1226" s="33" t="s">
        <v>536</v>
      </c>
      <c r="E1226" s="33"/>
      <c r="F1226" s="33" t="s">
        <v>588</v>
      </c>
    </row>
    <row r="1227" spans="1:6" ht="51">
      <c r="A1227" s="12">
        <v>37044</v>
      </c>
      <c r="B1227" s="36">
        <v>0.26668981481481485</v>
      </c>
      <c r="C1227" s="32">
        <v>0.027777777777777776</v>
      </c>
      <c r="D1227" s="33" t="s">
        <v>537</v>
      </c>
      <c r="E1227" s="33"/>
      <c r="F1227" s="34" t="s">
        <v>790</v>
      </c>
    </row>
    <row r="1228" spans="1:6" ht="38.25">
      <c r="A1228" s="12">
        <v>37044</v>
      </c>
      <c r="B1228" s="36">
        <v>0.2919791666666667</v>
      </c>
      <c r="C1228" s="32">
        <v>0.027777777777777776</v>
      </c>
      <c r="D1228" s="33" t="s">
        <v>539</v>
      </c>
      <c r="E1228" s="33"/>
      <c r="F1228" s="34" t="s">
        <v>791</v>
      </c>
    </row>
    <row r="1229" spans="1:6" ht="12.75">
      <c r="A1229" s="12">
        <v>37044</v>
      </c>
      <c r="B1229" s="36">
        <v>0.3173148148148148</v>
      </c>
      <c r="C1229" s="32">
        <v>0</v>
      </c>
      <c r="D1229" s="33" t="s">
        <v>524</v>
      </c>
      <c r="E1229" s="33"/>
      <c r="F1229" s="34"/>
    </row>
    <row r="1230" spans="1:6" ht="12.75">
      <c r="A1230" s="12">
        <v>37044</v>
      </c>
      <c r="B1230" s="36">
        <v>0.31753472222222223</v>
      </c>
      <c r="C1230" s="32">
        <v>0.010416666666666666</v>
      </c>
      <c r="D1230" s="33" t="s">
        <v>525</v>
      </c>
      <c r="E1230" s="33"/>
      <c r="F1230" s="34"/>
    </row>
    <row r="1231" spans="1:6" ht="12.75">
      <c r="A1231" s="12">
        <v>37044</v>
      </c>
      <c r="B1231" s="36">
        <v>0.3279861111111111</v>
      </c>
      <c r="C1231" s="32">
        <v>0.006944444444444444</v>
      </c>
      <c r="D1231" s="33" t="s">
        <v>522</v>
      </c>
      <c r="E1231" s="33"/>
      <c r="F1231" s="34" t="s">
        <v>526</v>
      </c>
    </row>
    <row r="1232" spans="1:6" ht="12.75">
      <c r="A1232" s="12">
        <v>37044</v>
      </c>
      <c r="B1232" s="36">
        <v>0.33490740740740743</v>
      </c>
      <c r="C1232" s="32">
        <v>0</v>
      </c>
      <c r="D1232" s="33" t="s">
        <v>527</v>
      </c>
      <c r="E1232" s="33"/>
      <c r="F1232" s="34"/>
    </row>
    <row r="1233" spans="1:6" ht="51">
      <c r="A1233" s="12">
        <v>37044</v>
      </c>
      <c r="B1233" s="36">
        <v>0.3350462962962963</v>
      </c>
      <c r="C1233" s="32">
        <v>0.020833333333333332</v>
      </c>
      <c r="D1233" s="33" t="s">
        <v>528</v>
      </c>
      <c r="E1233" s="33"/>
      <c r="F1233" s="34" t="s">
        <v>793</v>
      </c>
    </row>
    <row r="1234" spans="1:6" ht="12.75">
      <c r="A1234" s="12">
        <v>37044</v>
      </c>
      <c r="B1234" s="36">
        <v>0.3563194444444444</v>
      </c>
      <c r="C1234" s="32">
        <v>0.027777777777777776</v>
      </c>
      <c r="D1234" s="33" t="s">
        <v>522</v>
      </c>
      <c r="E1234" s="33"/>
      <c r="F1234" s="34" t="s">
        <v>526</v>
      </c>
    </row>
    <row r="1235" spans="1:6" ht="51">
      <c r="A1235" s="12">
        <v>37044</v>
      </c>
      <c r="B1235" s="36">
        <v>0.38417824074074075</v>
      </c>
      <c r="C1235" s="32">
        <v>0.027777777777777776</v>
      </c>
      <c r="D1235" s="34" t="s">
        <v>792</v>
      </c>
      <c r="E1235" s="33"/>
      <c r="F1235" s="34" t="s">
        <v>540</v>
      </c>
    </row>
    <row r="1236" spans="1:6" ht="12.75">
      <c r="A1236" s="12">
        <v>37044</v>
      </c>
      <c r="B1236" s="36">
        <v>0.4120601851851852</v>
      </c>
      <c r="C1236" s="32">
        <v>0.027777777777777776</v>
      </c>
      <c r="D1236" s="33" t="s">
        <v>522</v>
      </c>
      <c r="E1236" s="33"/>
      <c r="F1236" s="40"/>
    </row>
    <row r="1237" spans="1:6" ht="38.25">
      <c r="A1237" s="12">
        <v>37044</v>
      </c>
      <c r="B1237" s="36">
        <v>0.44089120370370366</v>
      </c>
      <c r="C1237" s="32">
        <v>0.027777777777777776</v>
      </c>
      <c r="D1237" s="33" t="s">
        <v>522</v>
      </c>
      <c r="E1237" s="33"/>
      <c r="F1237" s="34" t="s">
        <v>794</v>
      </c>
    </row>
    <row r="1238" spans="1:6" ht="12.75">
      <c r="A1238" s="12">
        <v>37044</v>
      </c>
      <c r="B1238" s="36">
        <v>0.46881944444444446</v>
      </c>
      <c r="C1238" s="32">
        <v>0.027777777777777776</v>
      </c>
      <c r="D1238" s="33" t="s">
        <v>541</v>
      </c>
      <c r="E1238" s="33"/>
      <c r="F1238" s="33"/>
    </row>
    <row r="1239" spans="1:6" ht="38.25">
      <c r="A1239" s="12">
        <v>37044</v>
      </c>
      <c r="B1239" s="36">
        <v>0.4971759259259259</v>
      </c>
      <c r="C1239" s="32">
        <v>0.027777777777777776</v>
      </c>
      <c r="D1239" s="33" t="s">
        <v>541</v>
      </c>
      <c r="E1239" s="33"/>
      <c r="F1239" s="34" t="s">
        <v>795</v>
      </c>
    </row>
    <row r="1240" spans="1:6" ht="12.75">
      <c r="A1240" s="12">
        <v>37044</v>
      </c>
      <c r="B1240" s="36">
        <v>0.5256944444444445</v>
      </c>
      <c r="C1240" s="35">
        <v>0</v>
      </c>
      <c r="D1240" s="33" t="s">
        <v>524</v>
      </c>
      <c r="E1240" s="33"/>
      <c r="F1240" s="34"/>
    </row>
    <row r="1241" spans="1:6" ht="25.5">
      <c r="A1241" s="12">
        <v>37044</v>
      </c>
      <c r="B1241" s="36">
        <v>0.5264236111111111</v>
      </c>
      <c r="C1241" s="35">
        <v>0.006944444444444444</v>
      </c>
      <c r="D1241" s="33" t="s">
        <v>525</v>
      </c>
      <c r="E1241" s="33"/>
      <c r="F1241" s="34" t="s">
        <v>796</v>
      </c>
    </row>
    <row r="1242" spans="1:6" ht="12.75">
      <c r="A1242" s="12">
        <v>37044</v>
      </c>
      <c r="B1242" s="36">
        <v>0.5349074074074074</v>
      </c>
      <c r="C1242" s="35">
        <v>0.006944444444444444</v>
      </c>
      <c r="D1242" s="33" t="s">
        <v>541</v>
      </c>
      <c r="E1242" s="33"/>
      <c r="F1242" s="34"/>
    </row>
    <row r="1243" spans="1:6" ht="12.75">
      <c r="A1243" s="12">
        <v>37044</v>
      </c>
      <c r="B1243" s="36">
        <v>0.5419328703703704</v>
      </c>
      <c r="C1243" s="35">
        <v>0</v>
      </c>
      <c r="D1243" s="33" t="s">
        <v>527</v>
      </c>
      <c r="E1243" s="33"/>
      <c r="F1243" s="34"/>
    </row>
    <row r="1244" spans="1:6" ht="51">
      <c r="A1244" s="12">
        <v>37044</v>
      </c>
      <c r="B1244" s="36">
        <v>0.5422106481481481</v>
      </c>
      <c r="C1244" s="35">
        <v>0.020833333333333332</v>
      </c>
      <c r="D1244" s="33" t="s">
        <v>528</v>
      </c>
      <c r="E1244" s="33"/>
      <c r="F1244" s="34" t="s">
        <v>797</v>
      </c>
    </row>
    <row r="1245" spans="1:6" ht="12.75">
      <c r="A1245" s="12">
        <v>37044</v>
      </c>
      <c r="B1245" s="36">
        <v>0.5622453703703704</v>
      </c>
      <c r="C1245" s="35">
        <v>0.006944444444444444</v>
      </c>
      <c r="D1245" s="33" t="s">
        <v>544</v>
      </c>
      <c r="E1245" s="33"/>
      <c r="F1245" s="34" t="s">
        <v>594</v>
      </c>
    </row>
    <row r="1246" spans="1:6" ht="12.75">
      <c r="A1246" s="12">
        <v>37044</v>
      </c>
      <c r="B1246" s="36" t="s">
        <v>798</v>
      </c>
      <c r="C1246" s="33"/>
      <c r="D1246" s="33"/>
      <c r="E1246" s="33"/>
      <c r="F1246" s="34" t="s">
        <v>799</v>
      </c>
    </row>
    <row r="1247" spans="1:2" ht="12.75">
      <c r="A1247" s="12">
        <v>37044</v>
      </c>
      <c r="B1247" s="13"/>
    </row>
    <row r="1248" spans="1:6" ht="12.75">
      <c r="A1248" s="12">
        <v>37044</v>
      </c>
      <c r="B1248" s="36">
        <v>0.5979166666666667</v>
      </c>
      <c r="C1248" s="33" t="s">
        <v>801</v>
      </c>
      <c r="D1248" s="33" t="s">
        <v>800</v>
      </c>
      <c r="E1248" s="33"/>
      <c r="F1248" s="34"/>
    </row>
    <row r="1249" spans="1:6" ht="12.75">
      <c r="A1249" s="12"/>
      <c r="B1249"/>
      <c r="F1249"/>
    </row>
    <row r="1250" spans="1:6" ht="12.75">
      <c r="A1250" s="12"/>
      <c r="B1250"/>
      <c r="F1250"/>
    </row>
    <row r="1251" spans="1:6" ht="12.75">
      <c r="A1251" s="12"/>
      <c r="B1251"/>
      <c r="F1251"/>
    </row>
    <row r="1252" spans="1:6" ht="12.75">
      <c r="A1252" s="12"/>
      <c r="B1252"/>
      <c r="F1252"/>
    </row>
    <row r="1253" spans="1:6" ht="12.75">
      <c r="A1253" s="12"/>
      <c r="B1253"/>
      <c r="F1253"/>
    </row>
    <row r="1254" spans="1:6" ht="12.75">
      <c r="A1254" s="12"/>
      <c r="B1254"/>
      <c r="F1254"/>
    </row>
    <row r="1255" spans="1:6" ht="12.75">
      <c r="A1255" s="12"/>
      <c r="B1255"/>
      <c r="F1255"/>
    </row>
    <row r="1256" spans="1:6" ht="12.75">
      <c r="A1256" s="12"/>
      <c r="B1256"/>
      <c r="F1256"/>
    </row>
    <row r="1257" spans="1:6" ht="12.75">
      <c r="A1257" s="12"/>
      <c r="B1257"/>
      <c r="F1257"/>
    </row>
    <row r="1258" spans="1:6" ht="12.75">
      <c r="A1258" s="12"/>
      <c r="B1258"/>
      <c r="F1258"/>
    </row>
    <row r="1259" spans="1:6" ht="12.75">
      <c r="A1259" s="12"/>
      <c r="B1259"/>
      <c r="F1259"/>
    </row>
    <row r="1260" spans="1:2" ht="12.75">
      <c r="A1260" s="12"/>
      <c r="B1260"/>
    </row>
    <row r="1261" spans="1:6" ht="12.75">
      <c r="A1261" s="12"/>
      <c r="B1261" s="11" t="s">
        <v>847</v>
      </c>
      <c r="F1261" s="33" t="s">
        <v>515</v>
      </c>
    </row>
    <row r="1262" spans="1:6" ht="12.75">
      <c r="A1262" s="12"/>
      <c r="B1262" s="52" t="s">
        <v>585</v>
      </c>
      <c r="F1262" s="33"/>
    </row>
    <row r="1263" spans="1:6" ht="11.25" customHeight="1">
      <c r="A1263" s="12"/>
      <c r="B1263" s="32" t="s">
        <v>545</v>
      </c>
      <c r="C1263" s="32" t="s">
        <v>559</v>
      </c>
      <c r="D1263" s="33" t="s">
        <v>514</v>
      </c>
      <c r="E1263" s="33"/>
      <c r="F1263" s="48" t="s">
        <v>802</v>
      </c>
    </row>
    <row r="1264" spans="1:6" ht="12.75">
      <c r="A1264" s="12"/>
      <c r="B1264" s="32"/>
      <c r="C1264" s="32"/>
      <c r="D1264" s="33"/>
      <c r="E1264" s="33"/>
      <c r="F1264" s="48" t="s">
        <v>803</v>
      </c>
    </row>
    <row r="1265" spans="1:6" ht="12.75">
      <c r="A1265" s="12"/>
      <c r="B1265" s="32"/>
      <c r="C1265" s="32"/>
      <c r="D1265" s="33"/>
      <c r="E1265" s="33"/>
      <c r="F1265" s="48" t="s">
        <v>804</v>
      </c>
    </row>
    <row r="1266" spans="1:6" ht="12.75">
      <c r="A1266" s="12"/>
      <c r="B1266" s="32"/>
      <c r="C1266" s="32"/>
      <c r="D1266" s="33"/>
      <c r="E1266" s="33"/>
      <c r="F1266" s="33" t="s">
        <v>516</v>
      </c>
    </row>
    <row r="1267" spans="1:6" ht="12.75">
      <c r="A1267" s="12"/>
      <c r="B1267" s="32"/>
      <c r="C1267" s="32"/>
      <c r="D1267" s="33"/>
      <c r="E1267" s="33"/>
      <c r="F1267" s="34" t="s">
        <v>625</v>
      </c>
    </row>
    <row r="1268" spans="1:6" ht="12.75">
      <c r="A1268" s="12"/>
      <c r="B1268" s="32"/>
      <c r="C1268" s="32"/>
      <c r="D1268" s="33"/>
      <c r="E1268" s="33"/>
      <c r="F1268" s="34"/>
    </row>
    <row r="1269" spans="1:6" ht="38.25">
      <c r="A1269" s="12"/>
      <c r="B1269" s="32"/>
      <c r="C1269" s="32"/>
      <c r="D1269" s="33"/>
      <c r="E1269" s="33"/>
      <c r="F1269" s="34" t="s">
        <v>806</v>
      </c>
    </row>
    <row r="1270" spans="1:6" ht="38.25">
      <c r="A1270" s="12"/>
      <c r="B1270" s="32">
        <v>0.8125</v>
      </c>
      <c r="C1270" s="32">
        <v>0</v>
      </c>
      <c r="D1270" s="34" t="s">
        <v>805</v>
      </c>
      <c r="E1270" s="33"/>
      <c r="F1270" s="34"/>
    </row>
    <row r="1271" spans="1:6" ht="38.25">
      <c r="A1271" s="12"/>
      <c r="B1271" s="32">
        <f aca="true" t="shared" si="0" ref="B1271:B1306">B1270+C1270</f>
        <v>0.8125</v>
      </c>
      <c r="C1271" s="32">
        <v>0</v>
      </c>
      <c r="D1271" s="33" t="s">
        <v>592</v>
      </c>
      <c r="E1271" s="33"/>
      <c r="F1271" s="40" t="s">
        <v>641</v>
      </c>
    </row>
    <row r="1272" spans="1:6" ht="38.25">
      <c r="A1272" s="12"/>
      <c r="B1272" s="32">
        <f t="shared" si="0"/>
        <v>0.8125</v>
      </c>
      <c r="C1272" s="32">
        <v>0</v>
      </c>
      <c r="D1272" s="33" t="s">
        <v>519</v>
      </c>
      <c r="E1272" s="33"/>
      <c r="F1272" s="34" t="s">
        <v>521</v>
      </c>
    </row>
    <row r="1273" spans="1:6" ht="51">
      <c r="A1273" s="12"/>
      <c r="B1273" s="32">
        <f t="shared" si="0"/>
        <v>0.8125</v>
      </c>
      <c r="C1273" s="32">
        <v>0</v>
      </c>
      <c r="D1273" s="34" t="s">
        <v>627</v>
      </c>
      <c r="E1273" s="33"/>
      <c r="F1273" s="34" t="s">
        <v>807</v>
      </c>
    </row>
    <row r="1274" spans="1:6" ht="12.75">
      <c r="A1274" s="12"/>
      <c r="B1274" s="32">
        <f t="shared" si="0"/>
        <v>0.8125</v>
      </c>
      <c r="C1274" s="32">
        <v>0.027777777777777776</v>
      </c>
      <c r="D1274" s="33" t="s">
        <v>522</v>
      </c>
      <c r="E1274" s="33"/>
      <c r="F1274" s="34"/>
    </row>
    <row r="1275" spans="1:6" ht="12.75">
      <c r="A1275" s="12"/>
      <c r="B1275" s="32">
        <f t="shared" si="0"/>
        <v>0.8402777777777778</v>
      </c>
      <c r="C1275" s="32"/>
      <c r="D1275" s="33"/>
      <c r="E1275" s="33"/>
      <c r="F1275" s="34" t="s">
        <v>839</v>
      </c>
    </row>
    <row r="1276" spans="1:6" ht="12.75">
      <c r="A1276" s="12"/>
      <c r="B1276" s="32">
        <f t="shared" si="0"/>
        <v>0.8402777777777778</v>
      </c>
      <c r="C1276" s="32">
        <v>0</v>
      </c>
      <c r="D1276" s="33"/>
      <c r="E1276" s="33"/>
      <c r="F1276" s="34" t="s">
        <v>630</v>
      </c>
    </row>
    <row r="1277" spans="1:6" ht="12.75">
      <c r="A1277" s="12"/>
      <c r="B1277" s="32">
        <f t="shared" si="0"/>
        <v>0.8402777777777778</v>
      </c>
      <c r="C1277" s="32"/>
      <c r="D1277" s="33"/>
      <c r="E1277" s="33"/>
      <c r="F1277" s="34" t="s">
        <v>517</v>
      </c>
    </row>
    <row r="1278" spans="1:6" ht="12.75">
      <c r="A1278" s="12"/>
      <c r="B1278" s="32">
        <f t="shared" si="0"/>
        <v>0.8402777777777778</v>
      </c>
      <c r="C1278" s="32"/>
      <c r="D1278" s="33"/>
      <c r="E1278" s="33"/>
      <c r="F1278" s="34"/>
    </row>
    <row r="1279" spans="1:6" ht="25.5">
      <c r="A1279" s="12"/>
      <c r="B1279" s="32">
        <f t="shared" si="0"/>
        <v>0.8402777777777778</v>
      </c>
      <c r="C1279" s="32"/>
      <c r="D1279" s="33"/>
      <c r="E1279" s="33"/>
      <c r="F1279" s="49" t="s">
        <v>808</v>
      </c>
    </row>
    <row r="1280" spans="1:6" ht="12.75">
      <c r="A1280" s="12"/>
      <c r="B1280" s="32">
        <f t="shared" si="0"/>
        <v>0.8402777777777778</v>
      </c>
      <c r="C1280" s="32"/>
      <c r="D1280" s="33"/>
      <c r="E1280" s="33"/>
      <c r="F1280" s="40" t="s">
        <v>809</v>
      </c>
    </row>
    <row r="1281" spans="1:6" ht="12.75">
      <c r="A1281" s="12"/>
      <c r="B1281" s="32">
        <f t="shared" si="0"/>
        <v>0.8402777777777778</v>
      </c>
      <c r="C1281" s="32">
        <v>0</v>
      </c>
      <c r="D1281" s="33"/>
      <c r="E1281" s="33"/>
      <c r="F1281" s="40" t="s">
        <v>809</v>
      </c>
    </row>
    <row r="1282" spans="1:6" ht="12.75">
      <c r="A1282" s="12"/>
      <c r="B1282" s="32">
        <f t="shared" si="0"/>
        <v>0.8402777777777778</v>
      </c>
      <c r="C1282" s="32">
        <v>0</v>
      </c>
      <c r="D1282" s="33"/>
      <c r="E1282" s="33"/>
      <c r="F1282" s="40" t="s">
        <v>809</v>
      </c>
    </row>
    <row r="1283" spans="1:6" ht="12.75">
      <c r="A1283" s="12"/>
      <c r="B1283" s="32">
        <f t="shared" si="0"/>
        <v>0.8402777777777778</v>
      </c>
      <c r="C1283" s="32">
        <v>0</v>
      </c>
      <c r="D1283" s="33"/>
      <c r="E1283" s="33"/>
      <c r="F1283" s="40" t="s">
        <v>809</v>
      </c>
    </row>
    <row r="1284" spans="1:6" ht="38.25">
      <c r="A1284" s="12"/>
      <c r="B1284" s="32">
        <f t="shared" si="0"/>
        <v>0.8402777777777778</v>
      </c>
      <c r="C1284" s="32">
        <v>0</v>
      </c>
      <c r="D1284" s="33"/>
      <c r="E1284" s="33"/>
      <c r="F1284" s="34" t="s">
        <v>810</v>
      </c>
    </row>
    <row r="1285" spans="1:6" ht="63.75">
      <c r="A1285" s="12"/>
      <c r="B1285" s="32">
        <f t="shared" si="0"/>
        <v>0.8402777777777778</v>
      </c>
      <c r="C1285" s="32"/>
      <c r="D1285" s="34" t="s">
        <v>591</v>
      </c>
      <c r="E1285" s="33"/>
      <c r="F1285" s="34"/>
    </row>
    <row r="1286" spans="1:6" ht="12.75">
      <c r="A1286" s="12"/>
      <c r="B1286" s="32">
        <f t="shared" si="0"/>
        <v>0.8402777777777778</v>
      </c>
      <c r="C1286" s="32"/>
      <c r="D1286" s="33"/>
      <c r="E1286" s="33"/>
      <c r="F1286" s="49" t="s">
        <v>811</v>
      </c>
    </row>
    <row r="1287" spans="1:6" ht="12.75">
      <c r="A1287" s="12"/>
      <c r="B1287" s="32">
        <f t="shared" si="0"/>
        <v>0.8402777777777778</v>
      </c>
      <c r="C1287" s="32">
        <v>0.003472222222222222</v>
      </c>
      <c r="D1287" s="33"/>
      <c r="E1287" s="33"/>
      <c r="F1287" s="34" t="s">
        <v>812</v>
      </c>
    </row>
    <row r="1288" spans="1:6" ht="12.75">
      <c r="A1288" s="12"/>
      <c r="B1288" s="32">
        <f t="shared" si="0"/>
        <v>0.84375</v>
      </c>
      <c r="C1288" s="32">
        <v>0.0006944444444444445</v>
      </c>
      <c r="D1288" s="33" t="s">
        <v>525</v>
      </c>
      <c r="E1288" s="33"/>
      <c r="F1288" s="34" t="s">
        <v>813</v>
      </c>
    </row>
    <row r="1289" spans="1:6" ht="12.75">
      <c r="A1289" s="12"/>
      <c r="B1289" s="32">
        <f t="shared" si="0"/>
        <v>0.8444444444444444</v>
      </c>
      <c r="C1289" s="32">
        <v>0.0006944444444444445</v>
      </c>
      <c r="D1289" s="33" t="s">
        <v>528</v>
      </c>
      <c r="E1289" s="42"/>
      <c r="F1289" s="34"/>
    </row>
    <row r="1290" spans="1:6" ht="12.75">
      <c r="A1290" s="12"/>
      <c r="B1290" s="32">
        <f t="shared" si="0"/>
        <v>0.8451388888888889</v>
      </c>
      <c r="C1290" s="32"/>
      <c r="D1290" s="33"/>
      <c r="E1290" s="42"/>
      <c r="F1290" s="49" t="s">
        <v>814</v>
      </c>
    </row>
    <row r="1291" spans="1:6" ht="12.75">
      <c r="A1291" s="12"/>
      <c r="B1291" s="32">
        <f t="shared" si="0"/>
        <v>0.8451388888888889</v>
      </c>
      <c r="C1291" s="32">
        <v>0.003472222222222222</v>
      </c>
      <c r="D1291" s="33"/>
      <c r="E1291" s="42"/>
      <c r="F1291" s="34" t="s">
        <v>815</v>
      </c>
    </row>
    <row r="1292" spans="1:6" ht="12.75">
      <c r="A1292" s="12"/>
      <c r="B1292" s="32">
        <f t="shared" si="0"/>
        <v>0.8486111111111111</v>
      </c>
      <c r="C1292" s="32">
        <v>0.003472222222222222</v>
      </c>
      <c r="D1292" s="33" t="s">
        <v>529</v>
      </c>
      <c r="E1292" s="42"/>
      <c r="F1292" s="34" t="s">
        <v>816</v>
      </c>
    </row>
    <row r="1293" spans="1:6" ht="12.75">
      <c r="A1293" s="12"/>
      <c r="B1293" s="32">
        <f t="shared" si="0"/>
        <v>0.8520833333333333</v>
      </c>
      <c r="C1293" s="32">
        <v>0.003472222222222222</v>
      </c>
      <c r="D1293" s="33" t="s">
        <v>529</v>
      </c>
      <c r="E1293" s="42"/>
      <c r="F1293" s="34"/>
    </row>
    <row r="1294" spans="1:6" ht="12.75">
      <c r="A1294" s="12"/>
      <c r="B1294" s="32">
        <f t="shared" si="0"/>
        <v>0.8555555555555555</v>
      </c>
      <c r="C1294" s="32"/>
      <c r="D1294" s="33"/>
      <c r="E1294" s="33"/>
      <c r="F1294" s="49" t="s">
        <v>817</v>
      </c>
    </row>
    <row r="1295" spans="1:6" ht="12.75">
      <c r="A1295" s="12"/>
      <c r="B1295" s="32">
        <f t="shared" si="0"/>
        <v>0.8555555555555555</v>
      </c>
      <c r="C1295" s="32">
        <v>0.003472222222222222</v>
      </c>
      <c r="D1295" s="33"/>
      <c r="E1295" s="33"/>
      <c r="F1295" s="40" t="s">
        <v>818</v>
      </c>
    </row>
    <row r="1296" spans="1:6" ht="12.75">
      <c r="A1296" s="12"/>
      <c r="B1296" s="32">
        <f t="shared" si="0"/>
        <v>0.8590277777777777</v>
      </c>
      <c r="C1296" s="32">
        <v>0.003472222222222222</v>
      </c>
      <c r="D1296" s="33" t="s">
        <v>529</v>
      </c>
      <c r="E1296" s="33"/>
      <c r="F1296" s="40" t="s">
        <v>819</v>
      </c>
    </row>
    <row r="1297" spans="1:6" ht="12.75">
      <c r="A1297" s="12"/>
      <c r="B1297" s="32">
        <f t="shared" si="0"/>
        <v>0.8624999999999999</v>
      </c>
      <c r="C1297" s="32">
        <v>0.003472222222222222</v>
      </c>
      <c r="D1297" s="33" t="s">
        <v>530</v>
      </c>
      <c r="E1297" s="33"/>
      <c r="F1297" s="40" t="s">
        <v>820</v>
      </c>
    </row>
    <row r="1298" spans="1:6" ht="12.75">
      <c r="A1298" s="12"/>
      <c r="B1298" s="32">
        <f t="shared" si="0"/>
        <v>0.8659722222222221</v>
      </c>
      <c r="C1298" s="32">
        <v>0.003472222222222222</v>
      </c>
      <c r="D1298" s="33" t="s">
        <v>531</v>
      </c>
      <c r="E1298" s="33"/>
      <c r="F1298" s="40" t="s">
        <v>821</v>
      </c>
    </row>
    <row r="1299" spans="1:6" ht="12.75">
      <c r="A1299" s="12"/>
      <c r="B1299" s="32">
        <f t="shared" si="0"/>
        <v>0.8694444444444444</v>
      </c>
      <c r="C1299" s="32">
        <v>0.003472222222222222</v>
      </c>
      <c r="D1299" s="33" t="s">
        <v>532</v>
      </c>
      <c r="E1299" s="33"/>
      <c r="F1299" s="34" t="s">
        <v>822</v>
      </c>
    </row>
    <row r="1300" spans="1:6" ht="12.75">
      <c r="A1300" s="12"/>
      <c r="B1300" s="32">
        <f t="shared" si="0"/>
        <v>0.8729166666666666</v>
      </c>
      <c r="C1300" s="32">
        <v>0.003472222222222222</v>
      </c>
      <c r="D1300" s="33" t="s">
        <v>533</v>
      </c>
      <c r="E1300" s="33"/>
      <c r="F1300" s="40" t="s">
        <v>823</v>
      </c>
    </row>
    <row r="1301" spans="1:6" ht="12.75">
      <c r="A1301" s="12"/>
      <c r="B1301" s="32">
        <f t="shared" si="0"/>
        <v>0.8763888888888888</v>
      </c>
      <c r="C1301" s="32">
        <v>0.003472222222222222</v>
      </c>
      <c r="D1301" s="33" t="s">
        <v>535</v>
      </c>
      <c r="E1301" s="33"/>
      <c r="F1301" s="34" t="s">
        <v>824</v>
      </c>
    </row>
    <row r="1302" spans="1:6" ht="12.75">
      <c r="A1302" s="12"/>
      <c r="B1302" s="32">
        <f t="shared" si="0"/>
        <v>0.879861111111111</v>
      </c>
      <c r="C1302" s="32">
        <v>0.003472222222222222</v>
      </c>
      <c r="D1302" s="33" t="s">
        <v>536</v>
      </c>
      <c r="E1302" s="33"/>
      <c r="F1302" s="40" t="s">
        <v>825</v>
      </c>
    </row>
    <row r="1303" spans="1:6" ht="12.75">
      <c r="A1303" s="12"/>
      <c r="B1303" s="32">
        <f t="shared" si="0"/>
        <v>0.8833333333333332</v>
      </c>
      <c r="C1303" s="32">
        <v>0.003472222222222222</v>
      </c>
      <c r="D1303" s="33" t="s">
        <v>537</v>
      </c>
      <c r="E1303" s="33"/>
      <c r="F1303" s="40"/>
    </row>
    <row r="1304" spans="1:6" ht="12.75">
      <c r="A1304" s="12"/>
      <c r="B1304" s="32">
        <f t="shared" si="0"/>
        <v>0.8868055555555554</v>
      </c>
      <c r="C1304" s="32"/>
      <c r="D1304" s="33"/>
      <c r="E1304" s="33"/>
      <c r="F1304" s="48" t="s">
        <v>826</v>
      </c>
    </row>
    <row r="1305" spans="1:6" ht="12.75">
      <c r="A1305" s="12"/>
      <c r="B1305" s="32">
        <f t="shared" si="0"/>
        <v>0.8868055555555554</v>
      </c>
      <c r="C1305" s="32">
        <v>0.003472222222222222</v>
      </c>
      <c r="D1305" s="33"/>
      <c r="E1305" s="33"/>
      <c r="F1305" s="45" t="s">
        <v>827</v>
      </c>
    </row>
    <row r="1306" spans="1:6" ht="12.75">
      <c r="A1306" s="12"/>
      <c r="B1306" s="32">
        <f t="shared" si="0"/>
        <v>0.8902777777777776</v>
      </c>
      <c r="C1306" s="32">
        <v>0.0006944444444444445</v>
      </c>
      <c r="D1306" s="33"/>
      <c r="E1306" s="33"/>
      <c r="F1306" s="34" t="s">
        <v>828</v>
      </c>
    </row>
    <row r="1307" spans="1:6" ht="12.75">
      <c r="A1307" s="12"/>
      <c r="B1307" s="32">
        <f>B1305+C1305</f>
        <v>0.8902777777777776</v>
      </c>
      <c r="C1307" s="32">
        <v>0.006944444444444444</v>
      </c>
      <c r="D1307" s="33" t="s">
        <v>529</v>
      </c>
      <c r="E1307" s="33"/>
      <c r="F1307" s="50" t="s">
        <v>829</v>
      </c>
    </row>
    <row r="1308" spans="1:6" ht="12.75">
      <c r="A1308" s="12"/>
      <c r="B1308" s="32">
        <f aca="true" t="shared" si="1" ref="B1308:B1327">B1307+C1307</f>
        <v>0.897222222222222</v>
      </c>
      <c r="C1308" s="32">
        <v>0.006944444444444444</v>
      </c>
      <c r="D1308" s="33" t="s">
        <v>530</v>
      </c>
      <c r="E1308" s="33"/>
      <c r="F1308" s="51" t="s">
        <v>830</v>
      </c>
    </row>
    <row r="1309" spans="1:6" ht="12.75">
      <c r="A1309" s="12"/>
      <c r="B1309" s="32">
        <f t="shared" si="1"/>
        <v>0.9041666666666665</v>
      </c>
      <c r="C1309" s="32">
        <v>0.006944444444444444</v>
      </c>
      <c r="D1309" s="33" t="s">
        <v>531</v>
      </c>
      <c r="E1309" s="33"/>
      <c r="F1309" s="34"/>
    </row>
    <row r="1310" spans="1:6" ht="12.75">
      <c r="A1310" s="12"/>
      <c r="B1310" s="32">
        <f t="shared" si="1"/>
        <v>0.9111111111111109</v>
      </c>
      <c r="C1310" s="32"/>
      <c r="D1310" s="33"/>
      <c r="E1310" s="33"/>
      <c r="F1310" s="49" t="s">
        <v>831</v>
      </c>
    </row>
    <row r="1311" spans="1:6" ht="12.75">
      <c r="A1311" s="12"/>
      <c r="B1311" s="32">
        <f t="shared" si="1"/>
        <v>0.9111111111111109</v>
      </c>
      <c r="C1311" s="32">
        <v>0.003472222222222222</v>
      </c>
      <c r="D1311" s="33"/>
      <c r="E1311" s="33"/>
      <c r="F1311" s="34"/>
    </row>
    <row r="1312" spans="1:6" ht="12.75">
      <c r="A1312" s="12"/>
      <c r="B1312" s="32">
        <f t="shared" si="1"/>
        <v>0.9145833333333331</v>
      </c>
      <c r="C1312" s="32">
        <v>0.003472222222222222</v>
      </c>
      <c r="D1312" s="33" t="s">
        <v>832</v>
      </c>
      <c r="E1312" s="33"/>
      <c r="F1312" s="48" t="s">
        <v>833</v>
      </c>
    </row>
    <row r="1313" spans="1:6" ht="12.75">
      <c r="A1313" s="12"/>
      <c r="B1313" s="32">
        <f t="shared" si="1"/>
        <v>0.9180555555555553</v>
      </c>
      <c r="C1313" s="32">
        <v>0.0006944444444444445</v>
      </c>
      <c r="D1313" s="33"/>
      <c r="E1313" s="33"/>
      <c r="F1313" s="34" t="s">
        <v>828</v>
      </c>
    </row>
    <row r="1314" spans="1:6" ht="12.75">
      <c r="A1314" s="12"/>
      <c r="B1314" s="32">
        <f t="shared" si="1"/>
        <v>0.9187499999999997</v>
      </c>
      <c r="C1314" s="32">
        <v>0.010416666666666666</v>
      </c>
      <c r="D1314" s="33" t="s">
        <v>834</v>
      </c>
      <c r="E1314" s="33"/>
      <c r="F1314" s="34" t="s">
        <v>829</v>
      </c>
    </row>
    <row r="1315" spans="1:6" ht="12.75">
      <c r="A1315" s="12"/>
      <c r="B1315" s="32">
        <f t="shared" si="1"/>
        <v>0.9291666666666664</v>
      </c>
      <c r="C1315" s="32">
        <v>0.010416666666666666</v>
      </c>
      <c r="D1315" s="33" t="s">
        <v>835</v>
      </c>
      <c r="E1315" s="33"/>
      <c r="F1315" s="34" t="s">
        <v>830</v>
      </c>
    </row>
    <row r="1316" spans="1:6" ht="12.75">
      <c r="A1316" s="12"/>
      <c r="B1316" s="32">
        <f t="shared" si="1"/>
        <v>0.939583333333333</v>
      </c>
      <c r="C1316" s="32">
        <v>0.010416666666666666</v>
      </c>
      <c r="D1316" s="33" t="s">
        <v>836</v>
      </c>
      <c r="E1316" s="33"/>
      <c r="F1316" s="34"/>
    </row>
    <row r="1317" spans="1:6" ht="12.75">
      <c r="A1317" s="12"/>
      <c r="B1317" s="32">
        <f t="shared" si="1"/>
        <v>0.9499999999999996</v>
      </c>
      <c r="C1317" s="32"/>
      <c r="D1317" s="33"/>
      <c r="E1317" s="33"/>
      <c r="F1317" s="48" t="s">
        <v>803</v>
      </c>
    </row>
    <row r="1318" spans="1:6" ht="12.75">
      <c r="A1318" s="12"/>
      <c r="B1318" s="32">
        <f t="shared" si="1"/>
        <v>0.9499999999999996</v>
      </c>
      <c r="C1318" s="32">
        <v>0.0006944444444444445</v>
      </c>
      <c r="D1318" s="33"/>
      <c r="E1318" s="33"/>
      <c r="F1318" s="48"/>
    </row>
    <row r="1319" spans="1:6" ht="25.5">
      <c r="A1319" s="12"/>
      <c r="B1319" s="32">
        <f t="shared" si="1"/>
        <v>0.9506944444444441</v>
      </c>
      <c r="C1319" s="32"/>
      <c r="D1319" s="33"/>
      <c r="E1319" s="33"/>
      <c r="F1319" s="49" t="s">
        <v>837</v>
      </c>
    </row>
    <row r="1320" spans="1:6" ht="12.75">
      <c r="A1320" s="12"/>
      <c r="B1320" s="32">
        <f t="shared" si="1"/>
        <v>0.9506944444444441</v>
      </c>
      <c r="C1320" s="32">
        <v>0.003472222222222222</v>
      </c>
      <c r="D1320" s="33" t="s">
        <v>522</v>
      </c>
      <c r="E1320" s="33"/>
      <c r="F1320" s="33" t="s">
        <v>838</v>
      </c>
    </row>
    <row r="1321" spans="1:6" ht="12.75">
      <c r="A1321" s="12"/>
      <c r="B1321" s="32">
        <f t="shared" si="1"/>
        <v>0.9541666666666663</v>
      </c>
      <c r="C1321" s="32"/>
      <c r="D1321" s="33"/>
      <c r="E1321" s="33"/>
      <c r="F1321" s="33" t="s">
        <v>809</v>
      </c>
    </row>
    <row r="1322" spans="1:6" ht="12.75">
      <c r="A1322" s="12"/>
      <c r="B1322" s="32">
        <f t="shared" si="1"/>
        <v>0.9541666666666663</v>
      </c>
      <c r="C1322" s="32">
        <v>0.0020833333333333333</v>
      </c>
      <c r="D1322" s="33"/>
      <c r="E1322" s="33"/>
      <c r="F1322" s="33" t="s">
        <v>809</v>
      </c>
    </row>
    <row r="1323" spans="1:6" ht="12.75">
      <c r="A1323" s="12"/>
      <c r="B1323" s="32">
        <f t="shared" si="1"/>
        <v>0.9562499999999996</v>
      </c>
      <c r="C1323" s="32">
        <v>0.0020833333333333333</v>
      </c>
      <c r="D1323" s="33"/>
      <c r="E1323" s="33"/>
      <c r="F1323" s="33" t="s">
        <v>809</v>
      </c>
    </row>
    <row r="1324" spans="1:6" ht="12.75">
      <c r="A1324" s="12"/>
      <c r="B1324" s="32">
        <f t="shared" si="1"/>
        <v>0.9583333333333329</v>
      </c>
      <c r="C1324" s="32">
        <v>0.0020833333333333333</v>
      </c>
      <c r="D1324" s="33"/>
      <c r="E1324" s="33"/>
      <c r="F1324" s="34"/>
    </row>
    <row r="1325" spans="1:6" ht="12.75">
      <c r="A1325" s="12"/>
      <c r="B1325" s="32">
        <f t="shared" si="1"/>
        <v>0.9604166666666663</v>
      </c>
      <c r="C1325" s="35"/>
      <c r="D1325" s="33"/>
      <c r="E1325" s="33"/>
      <c r="F1325" s="34" t="s">
        <v>648</v>
      </c>
    </row>
    <row r="1326" spans="1:6" ht="25.5">
      <c r="A1326" s="12"/>
      <c r="B1326" s="32">
        <f t="shared" si="1"/>
        <v>0.9604166666666663</v>
      </c>
      <c r="C1326" s="33"/>
      <c r="D1326" s="33"/>
      <c r="E1326" s="33"/>
      <c r="F1326" s="34" t="s">
        <v>543</v>
      </c>
    </row>
    <row r="1327" spans="1:5" ht="12.75">
      <c r="A1327" s="12"/>
      <c r="B1327" s="32">
        <f t="shared" si="1"/>
        <v>0.9604166666666663</v>
      </c>
      <c r="C1327" s="33"/>
      <c r="D1327" s="33"/>
      <c r="E1327" s="33"/>
    </row>
    <row r="1328" ht="12.75">
      <c r="A1328" s="12"/>
    </row>
    <row r="1329" spans="1:6" ht="12.75">
      <c r="A1329" s="12"/>
      <c r="F1329" s="33" t="s">
        <v>515</v>
      </c>
    </row>
    <row r="1330" spans="1:6" ht="12.75">
      <c r="A1330" s="12"/>
      <c r="B1330" s="32" t="s">
        <v>545</v>
      </c>
      <c r="C1330" s="32" t="s">
        <v>559</v>
      </c>
      <c r="D1330" s="33" t="s">
        <v>514</v>
      </c>
      <c r="E1330" s="33"/>
      <c r="F1330" s="48" t="s">
        <v>802</v>
      </c>
    </row>
    <row r="1331" spans="1:6" ht="12.75">
      <c r="A1331" s="12"/>
      <c r="B1331" s="32"/>
      <c r="C1331" s="32"/>
      <c r="D1331" s="33"/>
      <c r="E1331" s="33"/>
      <c r="F1331" s="48" t="s">
        <v>803</v>
      </c>
    </row>
    <row r="1332" spans="1:6" ht="12.75">
      <c r="A1332" s="12"/>
      <c r="B1332" s="32"/>
      <c r="C1332" s="32"/>
      <c r="D1332" s="33"/>
      <c r="E1332" s="33"/>
      <c r="F1332" s="48" t="s">
        <v>804</v>
      </c>
    </row>
    <row r="1333" spans="1:6" ht="12.75">
      <c r="A1333" s="12"/>
      <c r="B1333" s="32"/>
      <c r="C1333" s="32"/>
      <c r="D1333" s="33"/>
      <c r="E1333" s="33"/>
      <c r="F1333" s="33" t="s">
        <v>516</v>
      </c>
    </row>
    <row r="1334" spans="1:6" ht="12.75">
      <c r="A1334" s="12"/>
      <c r="B1334" s="32"/>
      <c r="C1334" s="32"/>
      <c r="D1334" s="33"/>
      <c r="E1334" s="33"/>
      <c r="F1334" s="34" t="s">
        <v>644</v>
      </c>
    </row>
    <row r="1335" spans="1:6" ht="12.75">
      <c r="A1335" s="12"/>
      <c r="B1335" s="32"/>
      <c r="C1335" s="32"/>
      <c r="D1335" s="33"/>
      <c r="E1335" s="33"/>
      <c r="F1335" s="34"/>
    </row>
    <row r="1336" spans="1:6" ht="38.25">
      <c r="A1336" s="12"/>
      <c r="B1336" s="32"/>
      <c r="C1336" s="32"/>
      <c r="D1336" s="33"/>
      <c r="E1336" s="33"/>
      <c r="F1336" s="34" t="s">
        <v>806</v>
      </c>
    </row>
    <row r="1337" spans="1:6" ht="38.25">
      <c r="A1337" s="12"/>
      <c r="B1337" s="32">
        <v>0.8125</v>
      </c>
      <c r="C1337" s="32">
        <v>0</v>
      </c>
      <c r="D1337" s="34" t="s">
        <v>805</v>
      </c>
      <c r="E1337" s="33"/>
      <c r="F1337" s="34"/>
    </row>
    <row r="1338" spans="1:6" ht="38.25">
      <c r="A1338" s="12"/>
      <c r="B1338" s="32">
        <f aca="true" t="shared" si="2" ref="B1338:B1373">B1337+C1337</f>
        <v>0.8125</v>
      </c>
      <c r="C1338" s="32">
        <v>0</v>
      </c>
      <c r="D1338" s="33" t="s">
        <v>592</v>
      </c>
      <c r="E1338" s="33"/>
      <c r="F1338" s="40" t="s">
        <v>641</v>
      </c>
    </row>
    <row r="1339" spans="1:6" ht="38.25">
      <c r="A1339" s="12"/>
      <c r="B1339" s="32">
        <f t="shared" si="2"/>
        <v>0.8125</v>
      </c>
      <c r="C1339" s="32">
        <v>0</v>
      </c>
      <c r="D1339" s="33" t="s">
        <v>519</v>
      </c>
      <c r="E1339" s="33"/>
      <c r="F1339" s="34" t="s">
        <v>521</v>
      </c>
    </row>
    <row r="1340" spans="1:6" ht="51">
      <c r="A1340" s="12"/>
      <c r="B1340" s="32">
        <f t="shared" si="2"/>
        <v>0.8125</v>
      </c>
      <c r="C1340" s="32">
        <v>0</v>
      </c>
      <c r="D1340" s="34" t="s">
        <v>552</v>
      </c>
      <c r="E1340" s="33"/>
      <c r="F1340" s="34" t="s">
        <v>807</v>
      </c>
    </row>
    <row r="1341" spans="1:6" ht="12.75">
      <c r="A1341" s="12"/>
      <c r="B1341" s="32">
        <f t="shared" si="2"/>
        <v>0.8125</v>
      </c>
      <c r="C1341" s="32">
        <v>0.027777777777777776</v>
      </c>
      <c r="D1341" s="33" t="s">
        <v>522</v>
      </c>
      <c r="E1341" s="33"/>
      <c r="F1341" s="34"/>
    </row>
    <row r="1342" spans="1:6" ht="12.75">
      <c r="A1342" s="12"/>
      <c r="B1342" s="32">
        <f t="shared" si="2"/>
        <v>0.8402777777777778</v>
      </c>
      <c r="C1342" s="32"/>
      <c r="D1342" s="33"/>
      <c r="E1342" s="33"/>
      <c r="F1342" s="34" t="s">
        <v>840</v>
      </c>
    </row>
    <row r="1343" spans="1:6" ht="12.75">
      <c r="A1343" s="12"/>
      <c r="B1343" s="32">
        <f t="shared" si="2"/>
        <v>0.8402777777777778</v>
      </c>
      <c r="C1343" s="32">
        <v>0</v>
      </c>
      <c r="D1343" s="33"/>
      <c r="E1343" s="33"/>
      <c r="F1343" s="34" t="s">
        <v>550</v>
      </c>
    </row>
    <row r="1344" spans="1:6" ht="12.75">
      <c r="A1344" s="12"/>
      <c r="B1344" s="32">
        <f t="shared" si="2"/>
        <v>0.8402777777777778</v>
      </c>
      <c r="C1344" s="32"/>
      <c r="D1344" s="33"/>
      <c r="E1344" s="33"/>
      <c r="F1344" s="34" t="s">
        <v>517</v>
      </c>
    </row>
    <row r="1345" spans="1:6" ht="12.75">
      <c r="A1345" s="12"/>
      <c r="B1345" s="32">
        <f t="shared" si="2"/>
        <v>0.8402777777777778</v>
      </c>
      <c r="C1345" s="32"/>
      <c r="D1345" s="33"/>
      <c r="E1345" s="33"/>
      <c r="F1345" s="34"/>
    </row>
    <row r="1346" spans="1:6" ht="25.5">
      <c r="A1346" s="12"/>
      <c r="B1346" s="32">
        <f t="shared" si="2"/>
        <v>0.8402777777777778</v>
      </c>
      <c r="C1346" s="32"/>
      <c r="D1346" s="33"/>
      <c r="E1346" s="33"/>
      <c r="F1346" s="49" t="s">
        <v>808</v>
      </c>
    </row>
    <row r="1347" spans="1:6" ht="12.75">
      <c r="A1347" s="12"/>
      <c r="B1347" s="32">
        <f t="shared" si="2"/>
        <v>0.8402777777777778</v>
      </c>
      <c r="C1347" s="32"/>
      <c r="D1347" s="33"/>
      <c r="E1347" s="33"/>
      <c r="F1347" s="40" t="s">
        <v>809</v>
      </c>
    </row>
    <row r="1348" spans="1:6" ht="12.75">
      <c r="A1348" s="12"/>
      <c r="B1348" s="32">
        <f t="shared" si="2"/>
        <v>0.8402777777777778</v>
      </c>
      <c r="C1348" s="32">
        <v>0</v>
      </c>
      <c r="D1348" s="33"/>
      <c r="E1348" s="33"/>
      <c r="F1348" s="40" t="s">
        <v>809</v>
      </c>
    </row>
    <row r="1349" spans="1:6" ht="12.75">
      <c r="A1349" s="12"/>
      <c r="B1349" s="32">
        <f t="shared" si="2"/>
        <v>0.8402777777777778</v>
      </c>
      <c r="C1349" s="32">
        <v>0</v>
      </c>
      <c r="D1349" s="33"/>
      <c r="E1349" s="33"/>
      <c r="F1349" s="40" t="s">
        <v>809</v>
      </c>
    </row>
    <row r="1350" spans="1:6" ht="12.75">
      <c r="A1350" s="12"/>
      <c r="B1350" s="32">
        <f t="shared" si="2"/>
        <v>0.8402777777777778</v>
      </c>
      <c r="C1350" s="32">
        <v>0</v>
      </c>
      <c r="D1350" s="33"/>
      <c r="E1350" s="33"/>
      <c r="F1350" s="40" t="s">
        <v>809</v>
      </c>
    </row>
    <row r="1351" spans="1:6" ht="38.25">
      <c r="A1351" s="12"/>
      <c r="B1351" s="32">
        <f t="shared" si="2"/>
        <v>0.8402777777777778</v>
      </c>
      <c r="C1351" s="32">
        <v>0</v>
      </c>
      <c r="D1351" s="33"/>
      <c r="E1351" s="33"/>
      <c r="F1351" s="34" t="s">
        <v>810</v>
      </c>
    </row>
    <row r="1352" spans="1:6" ht="63.75">
      <c r="A1352" s="12"/>
      <c r="B1352" s="32">
        <f t="shared" si="2"/>
        <v>0.8402777777777778</v>
      </c>
      <c r="C1352" s="32"/>
      <c r="D1352" s="34" t="s">
        <v>591</v>
      </c>
      <c r="E1352" s="33"/>
      <c r="F1352" s="34"/>
    </row>
    <row r="1353" spans="1:6" ht="12.75">
      <c r="A1353" s="12"/>
      <c r="B1353" s="32">
        <f t="shared" si="2"/>
        <v>0.8402777777777778</v>
      </c>
      <c r="C1353" s="32"/>
      <c r="D1353" s="33"/>
      <c r="E1353" s="33"/>
      <c r="F1353" s="49" t="s">
        <v>811</v>
      </c>
    </row>
    <row r="1354" spans="1:6" ht="12.75">
      <c r="A1354" s="12"/>
      <c r="B1354" s="32">
        <f t="shared" si="2"/>
        <v>0.8402777777777778</v>
      </c>
      <c r="C1354" s="32">
        <v>0.003472222222222222</v>
      </c>
      <c r="D1354" s="33"/>
      <c r="E1354" s="33"/>
      <c r="F1354" s="34" t="s">
        <v>812</v>
      </c>
    </row>
    <row r="1355" spans="1:6" ht="12.75">
      <c r="A1355" s="12"/>
      <c r="B1355" s="32">
        <f t="shared" si="2"/>
        <v>0.84375</v>
      </c>
      <c r="C1355" s="32">
        <v>0.0006944444444444445</v>
      </c>
      <c r="D1355" s="33" t="s">
        <v>525</v>
      </c>
      <c r="E1355" s="33"/>
      <c r="F1355" s="34" t="s">
        <v>813</v>
      </c>
    </row>
    <row r="1356" spans="1:6" ht="12.75">
      <c r="A1356" s="12"/>
      <c r="B1356" s="32">
        <f t="shared" si="2"/>
        <v>0.8444444444444444</v>
      </c>
      <c r="C1356" s="32">
        <v>0.0006944444444444445</v>
      </c>
      <c r="D1356" s="33" t="s">
        <v>528</v>
      </c>
      <c r="E1356" s="42"/>
      <c r="F1356" s="34"/>
    </row>
    <row r="1357" spans="1:6" ht="12.75">
      <c r="A1357" s="12"/>
      <c r="B1357" s="32">
        <f t="shared" si="2"/>
        <v>0.8451388888888889</v>
      </c>
      <c r="C1357" s="32"/>
      <c r="D1357" s="33"/>
      <c r="E1357" s="42"/>
      <c r="F1357" s="49" t="s">
        <v>814</v>
      </c>
    </row>
    <row r="1358" spans="1:6" ht="12.75">
      <c r="A1358" s="12"/>
      <c r="B1358" s="32">
        <f t="shared" si="2"/>
        <v>0.8451388888888889</v>
      </c>
      <c r="C1358" s="32">
        <v>0.003472222222222222</v>
      </c>
      <c r="D1358" s="33"/>
      <c r="E1358" s="42"/>
      <c r="F1358" s="34" t="s">
        <v>815</v>
      </c>
    </row>
    <row r="1359" spans="1:6" ht="12.75">
      <c r="A1359" s="12"/>
      <c r="B1359" s="32">
        <f t="shared" si="2"/>
        <v>0.8486111111111111</v>
      </c>
      <c r="C1359" s="32">
        <v>0.003472222222222222</v>
      </c>
      <c r="D1359" s="33" t="s">
        <v>529</v>
      </c>
      <c r="E1359" s="42"/>
      <c r="F1359" s="34" t="s">
        <v>816</v>
      </c>
    </row>
    <row r="1360" spans="1:6" ht="12.75">
      <c r="A1360" s="12"/>
      <c r="B1360" s="32">
        <f t="shared" si="2"/>
        <v>0.8520833333333333</v>
      </c>
      <c r="C1360" s="32">
        <v>0.003472222222222222</v>
      </c>
      <c r="D1360" s="33" t="s">
        <v>529</v>
      </c>
      <c r="E1360" s="42"/>
      <c r="F1360" s="34"/>
    </row>
    <row r="1361" spans="1:6" ht="12.75">
      <c r="A1361" s="12"/>
      <c r="B1361" s="32">
        <f t="shared" si="2"/>
        <v>0.8555555555555555</v>
      </c>
      <c r="C1361" s="32"/>
      <c r="D1361" s="33"/>
      <c r="E1361" s="33"/>
      <c r="F1361" s="49" t="s">
        <v>817</v>
      </c>
    </row>
    <row r="1362" spans="1:6" ht="12.75">
      <c r="A1362" s="12"/>
      <c r="B1362" s="32">
        <f t="shared" si="2"/>
        <v>0.8555555555555555</v>
      </c>
      <c r="C1362" s="32">
        <v>0.003472222222222222</v>
      </c>
      <c r="D1362" s="33"/>
      <c r="E1362" s="33"/>
      <c r="F1362" s="40" t="s">
        <v>818</v>
      </c>
    </row>
    <row r="1363" spans="1:6" ht="12.75">
      <c r="A1363" s="12"/>
      <c r="B1363" s="32">
        <f t="shared" si="2"/>
        <v>0.8590277777777777</v>
      </c>
      <c r="C1363" s="32">
        <v>0.003472222222222222</v>
      </c>
      <c r="D1363" s="33" t="s">
        <v>529</v>
      </c>
      <c r="E1363" s="33"/>
      <c r="F1363" s="40" t="s">
        <v>819</v>
      </c>
    </row>
    <row r="1364" spans="1:6" ht="12.75">
      <c r="A1364" s="12"/>
      <c r="B1364" s="32">
        <f t="shared" si="2"/>
        <v>0.8624999999999999</v>
      </c>
      <c r="C1364" s="32">
        <v>0.003472222222222222</v>
      </c>
      <c r="D1364" s="33" t="s">
        <v>530</v>
      </c>
      <c r="E1364" s="33"/>
      <c r="F1364" s="40" t="s">
        <v>820</v>
      </c>
    </row>
    <row r="1365" spans="2:6" ht="12.75">
      <c r="B1365" s="32">
        <f t="shared" si="2"/>
        <v>0.8659722222222221</v>
      </c>
      <c r="C1365" s="32">
        <v>0.003472222222222222</v>
      </c>
      <c r="D1365" s="33" t="s">
        <v>531</v>
      </c>
      <c r="E1365" s="33"/>
      <c r="F1365" s="40" t="s">
        <v>821</v>
      </c>
    </row>
    <row r="1366" spans="1:6" ht="12.75">
      <c r="A1366" s="12"/>
      <c r="B1366" s="32">
        <f t="shared" si="2"/>
        <v>0.8694444444444444</v>
      </c>
      <c r="C1366" s="32">
        <v>0.003472222222222222</v>
      </c>
      <c r="D1366" s="33" t="s">
        <v>532</v>
      </c>
      <c r="E1366" s="33"/>
      <c r="F1366" s="34" t="s">
        <v>822</v>
      </c>
    </row>
    <row r="1367" spans="1:6" ht="12.75">
      <c r="A1367" s="12"/>
      <c r="B1367" s="32">
        <f t="shared" si="2"/>
        <v>0.8729166666666666</v>
      </c>
      <c r="C1367" s="32">
        <v>0.003472222222222222</v>
      </c>
      <c r="D1367" s="33" t="s">
        <v>533</v>
      </c>
      <c r="E1367" s="33"/>
      <c r="F1367" s="40" t="s">
        <v>823</v>
      </c>
    </row>
    <row r="1368" spans="1:6" ht="12.75">
      <c r="A1368" s="12"/>
      <c r="B1368" s="32">
        <f t="shared" si="2"/>
        <v>0.8763888888888888</v>
      </c>
      <c r="C1368" s="32">
        <v>0.003472222222222222</v>
      </c>
      <c r="D1368" s="33" t="s">
        <v>535</v>
      </c>
      <c r="E1368" s="33"/>
      <c r="F1368" s="34" t="s">
        <v>824</v>
      </c>
    </row>
    <row r="1369" spans="1:6" ht="12.75">
      <c r="A1369" s="12"/>
      <c r="B1369" s="32">
        <f t="shared" si="2"/>
        <v>0.879861111111111</v>
      </c>
      <c r="C1369" s="32">
        <v>0.003472222222222222</v>
      </c>
      <c r="D1369" s="33" t="s">
        <v>536</v>
      </c>
      <c r="E1369" s="33"/>
      <c r="F1369" s="40" t="s">
        <v>825</v>
      </c>
    </row>
    <row r="1370" spans="1:6" ht="12.75">
      <c r="A1370" s="12"/>
      <c r="B1370" s="32">
        <f t="shared" si="2"/>
        <v>0.8833333333333332</v>
      </c>
      <c r="C1370" s="32">
        <v>0.003472222222222222</v>
      </c>
      <c r="D1370" s="33" t="s">
        <v>537</v>
      </c>
      <c r="E1370" s="33"/>
      <c r="F1370" s="40"/>
    </row>
    <row r="1371" spans="1:6" ht="12.75">
      <c r="A1371" s="12"/>
      <c r="B1371" s="32">
        <f t="shared" si="2"/>
        <v>0.8868055555555554</v>
      </c>
      <c r="C1371" s="32"/>
      <c r="D1371" s="33"/>
      <c r="E1371" s="33"/>
      <c r="F1371" s="48" t="s">
        <v>826</v>
      </c>
    </row>
    <row r="1372" spans="1:6" ht="12.75">
      <c r="A1372" s="12"/>
      <c r="B1372" s="32">
        <f t="shared" si="2"/>
        <v>0.8868055555555554</v>
      </c>
      <c r="C1372" s="32">
        <v>0.003472222222222222</v>
      </c>
      <c r="D1372" s="33"/>
      <c r="E1372" s="33"/>
      <c r="F1372" s="45" t="s">
        <v>827</v>
      </c>
    </row>
    <row r="1373" spans="1:6" ht="12.75">
      <c r="A1373" s="12"/>
      <c r="B1373" s="32">
        <f t="shared" si="2"/>
        <v>0.8902777777777776</v>
      </c>
      <c r="C1373" s="32">
        <v>0.0006944444444444445</v>
      </c>
      <c r="D1373" s="33"/>
      <c r="E1373" s="33"/>
      <c r="F1373" s="34" t="s">
        <v>828</v>
      </c>
    </row>
    <row r="1374" spans="1:6" ht="12.75">
      <c r="A1374" s="12"/>
      <c r="B1374" s="32">
        <f>B1372+C1372</f>
        <v>0.8902777777777776</v>
      </c>
      <c r="C1374" s="32">
        <v>0.006944444444444444</v>
      </c>
      <c r="D1374" s="33" t="s">
        <v>529</v>
      </c>
      <c r="E1374" s="33"/>
      <c r="F1374" s="50" t="s">
        <v>829</v>
      </c>
    </row>
    <row r="1375" spans="1:6" ht="12.75">
      <c r="A1375" s="12"/>
      <c r="B1375" s="32">
        <f aca="true" t="shared" si="3" ref="B1375:B1394">B1374+C1374</f>
        <v>0.897222222222222</v>
      </c>
      <c r="C1375" s="32">
        <v>0.006944444444444444</v>
      </c>
      <c r="D1375" s="33" t="s">
        <v>530</v>
      </c>
      <c r="E1375" s="33"/>
      <c r="F1375" s="51" t="s">
        <v>830</v>
      </c>
    </row>
    <row r="1376" spans="1:6" ht="12.75">
      <c r="A1376" s="12"/>
      <c r="B1376" s="32">
        <f t="shared" si="3"/>
        <v>0.9041666666666665</v>
      </c>
      <c r="C1376" s="32">
        <v>0.006944444444444444</v>
      </c>
      <c r="D1376" s="33" t="s">
        <v>531</v>
      </c>
      <c r="E1376" s="33"/>
      <c r="F1376" s="34"/>
    </row>
    <row r="1377" spans="1:6" ht="12.75">
      <c r="A1377" s="12"/>
      <c r="B1377" s="32">
        <f t="shared" si="3"/>
        <v>0.9111111111111109</v>
      </c>
      <c r="C1377" s="32"/>
      <c r="D1377" s="33"/>
      <c r="E1377" s="33"/>
      <c r="F1377" s="49" t="s">
        <v>831</v>
      </c>
    </row>
    <row r="1378" spans="1:6" ht="12.75">
      <c r="A1378" s="12"/>
      <c r="B1378" s="32">
        <f t="shared" si="3"/>
        <v>0.9111111111111109</v>
      </c>
      <c r="C1378" s="32">
        <v>0.003472222222222222</v>
      </c>
      <c r="D1378" s="33"/>
      <c r="E1378" s="33"/>
      <c r="F1378" s="34"/>
    </row>
    <row r="1379" spans="1:6" ht="12.75">
      <c r="A1379" s="12"/>
      <c r="B1379" s="32">
        <f t="shared" si="3"/>
        <v>0.9145833333333331</v>
      </c>
      <c r="C1379" s="32">
        <v>0.003472222222222222</v>
      </c>
      <c r="D1379" s="33" t="s">
        <v>832</v>
      </c>
      <c r="E1379" s="33"/>
      <c r="F1379" s="48" t="s">
        <v>833</v>
      </c>
    </row>
    <row r="1380" spans="1:6" ht="12.75">
      <c r="A1380" s="12"/>
      <c r="B1380" s="32">
        <f t="shared" si="3"/>
        <v>0.9180555555555553</v>
      </c>
      <c r="C1380" s="32">
        <v>0.0006944444444444445</v>
      </c>
      <c r="D1380" s="33"/>
      <c r="E1380" s="33"/>
      <c r="F1380" s="34" t="s">
        <v>828</v>
      </c>
    </row>
    <row r="1381" spans="1:6" ht="12.75">
      <c r="A1381" s="12"/>
      <c r="B1381" s="32">
        <f t="shared" si="3"/>
        <v>0.9187499999999997</v>
      </c>
      <c r="C1381" s="32">
        <v>0.010416666666666666</v>
      </c>
      <c r="D1381" s="33" t="s">
        <v>834</v>
      </c>
      <c r="E1381" s="33"/>
      <c r="F1381" s="34" t="s">
        <v>829</v>
      </c>
    </row>
    <row r="1382" spans="1:6" ht="12.75">
      <c r="A1382" s="12"/>
      <c r="B1382" s="32">
        <f t="shared" si="3"/>
        <v>0.9291666666666664</v>
      </c>
      <c r="C1382" s="32">
        <v>0.010416666666666666</v>
      </c>
      <c r="D1382" s="33" t="s">
        <v>835</v>
      </c>
      <c r="E1382" s="33"/>
      <c r="F1382" s="34" t="s">
        <v>830</v>
      </c>
    </row>
    <row r="1383" spans="1:6" ht="12.75">
      <c r="A1383" s="12"/>
      <c r="B1383" s="32">
        <f t="shared" si="3"/>
        <v>0.939583333333333</v>
      </c>
      <c r="C1383" s="32">
        <v>0.010416666666666666</v>
      </c>
      <c r="D1383" s="33" t="s">
        <v>836</v>
      </c>
      <c r="E1383" s="33"/>
      <c r="F1383" s="34"/>
    </row>
    <row r="1384" spans="1:6" ht="12.75">
      <c r="A1384" s="12"/>
      <c r="B1384" s="32">
        <f t="shared" si="3"/>
        <v>0.9499999999999996</v>
      </c>
      <c r="C1384" s="32"/>
      <c r="D1384" s="33"/>
      <c r="E1384" s="33"/>
      <c r="F1384" s="48" t="s">
        <v>803</v>
      </c>
    </row>
    <row r="1385" spans="1:6" ht="12.75">
      <c r="A1385" s="12"/>
      <c r="B1385" s="32">
        <f t="shared" si="3"/>
        <v>0.9499999999999996</v>
      </c>
      <c r="C1385" s="32">
        <v>0.0006944444444444445</v>
      </c>
      <c r="D1385" s="33"/>
      <c r="E1385" s="33"/>
      <c r="F1385" s="48"/>
    </row>
    <row r="1386" spans="1:6" ht="25.5">
      <c r="A1386" s="12"/>
      <c r="B1386" s="32">
        <f t="shared" si="3"/>
        <v>0.9506944444444441</v>
      </c>
      <c r="C1386" s="32"/>
      <c r="D1386" s="33"/>
      <c r="E1386" s="33"/>
      <c r="F1386" s="49" t="s">
        <v>837</v>
      </c>
    </row>
    <row r="1387" spans="1:6" ht="12.75">
      <c r="A1387" s="12"/>
      <c r="B1387" s="32">
        <f t="shared" si="3"/>
        <v>0.9506944444444441</v>
      </c>
      <c r="C1387" s="32">
        <v>0.003472222222222222</v>
      </c>
      <c r="D1387" s="33" t="s">
        <v>522</v>
      </c>
      <c r="E1387" s="33"/>
      <c r="F1387" s="33" t="s">
        <v>838</v>
      </c>
    </row>
    <row r="1388" spans="1:6" ht="12.75">
      <c r="A1388" s="12"/>
      <c r="B1388" s="32">
        <f t="shared" si="3"/>
        <v>0.9541666666666663</v>
      </c>
      <c r="C1388" s="32"/>
      <c r="D1388" s="33"/>
      <c r="E1388" s="33"/>
      <c r="F1388" s="33" t="s">
        <v>809</v>
      </c>
    </row>
    <row r="1389" spans="1:6" ht="12.75">
      <c r="A1389" s="12"/>
      <c r="B1389" s="32">
        <f t="shared" si="3"/>
        <v>0.9541666666666663</v>
      </c>
      <c r="C1389" s="32">
        <v>0.0020833333333333333</v>
      </c>
      <c r="D1389" s="33"/>
      <c r="E1389" s="33"/>
      <c r="F1389" s="33" t="s">
        <v>809</v>
      </c>
    </row>
    <row r="1390" spans="1:6" ht="12.75">
      <c r="A1390" s="12"/>
      <c r="B1390" s="32">
        <f t="shared" si="3"/>
        <v>0.9562499999999996</v>
      </c>
      <c r="C1390" s="32">
        <v>0.0020833333333333333</v>
      </c>
      <c r="D1390" s="33"/>
      <c r="E1390" s="33"/>
      <c r="F1390" s="33" t="s">
        <v>809</v>
      </c>
    </row>
    <row r="1391" spans="1:6" ht="12.75">
      <c r="A1391" s="12"/>
      <c r="B1391" s="32">
        <f t="shared" si="3"/>
        <v>0.9583333333333329</v>
      </c>
      <c r="C1391" s="32">
        <v>0.0020833333333333333</v>
      </c>
      <c r="D1391" s="33"/>
      <c r="E1391" s="33"/>
      <c r="F1391" s="34"/>
    </row>
    <row r="1392" spans="1:6" ht="12.75">
      <c r="A1392" s="12"/>
      <c r="B1392" s="32">
        <f t="shared" si="3"/>
        <v>0.9604166666666663</v>
      </c>
      <c r="C1392" s="35"/>
      <c r="D1392" s="33"/>
      <c r="E1392" s="33"/>
      <c r="F1392" s="34" t="s">
        <v>649</v>
      </c>
    </row>
    <row r="1393" spans="1:6" ht="25.5">
      <c r="A1393" s="12"/>
      <c r="B1393" s="32">
        <f t="shared" si="3"/>
        <v>0.9604166666666663</v>
      </c>
      <c r="C1393" s="33"/>
      <c r="D1393" s="33"/>
      <c r="E1393" s="33"/>
      <c r="F1393" s="34" t="s">
        <v>543</v>
      </c>
    </row>
    <row r="1394" spans="1:5" ht="12.75">
      <c r="A1394" s="12"/>
      <c r="B1394" s="32">
        <f t="shared" si="3"/>
        <v>0.9604166666666663</v>
      </c>
      <c r="C1394" s="33"/>
      <c r="D1394" s="33"/>
      <c r="E1394" s="33"/>
    </row>
    <row r="1395" ht="12.75">
      <c r="A1395" s="12"/>
    </row>
    <row r="1396" spans="1:6" ht="12.75">
      <c r="A1396" s="12"/>
      <c r="F1396" s="33" t="s">
        <v>515</v>
      </c>
    </row>
    <row r="1397" spans="1:6" ht="12.75">
      <c r="A1397" s="12"/>
      <c r="B1397" s="32" t="s">
        <v>545</v>
      </c>
      <c r="C1397" s="32" t="s">
        <v>559</v>
      </c>
      <c r="D1397" s="33" t="s">
        <v>514</v>
      </c>
      <c r="E1397" s="33"/>
      <c r="F1397" s="48" t="s">
        <v>802</v>
      </c>
    </row>
    <row r="1398" spans="1:6" ht="12.75">
      <c r="A1398" s="12"/>
      <c r="B1398" s="32"/>
      <c r="C1398" s="32"/>
      <c r="D1398" s="33"/>
      <c r="E1398" s="33"/>
      <c r="F1398" s="48" t="s">
        <v>803</v>
      </c>
    </row>
    <row r="1399" spans="1:6" ht="12.75">
      <c r="A1399" s="12"/>
      <c r="B1399" s="32"/>
      <c r="C1399" s="32"/>
      <c r="D1399" s="33"/>
      <c r="E1399" s="33"/>
      <c r="F1399" s="48" t="s">
        <v>804</v>
      </c>
    </row>
    <row r="1400" spans="1:6" ht="12.75">
      <c r="A1400" s="12"/>
      <c r="B1400" s="32"/>
      <c r="C1400" s="32"/>
      <c r="D1400" s="33"/>
      <c r="E1400" s="33"/>
      <c r="F1400" s="33" t="s">
        <v>516</v>
      </c>
    </row>
    <row r="1401" spans="1:6" ht="12.75">
      <c r="A1401" s="12"/>
      <c r="B1401" s="32"/>
      <c r="C1401" s="32"/>
      <c r="D1401" s="33"/>
      <c r="E1401" s="33"/>
      <c r="F1401" s="34" t="s">
        <v>645</v>
      </c>
    </row>
    <row r="1402" spans="1:6" ht="12.75">
      <c r="A1402" s="12"/>
      <c r="B1402" s="32"/>
      <c r="C1402" s="32"/>
      <c r="D1402" s="33"/>
      <c r="E1402" s="33"/>
      <c r="F1402" s="34"/>
    </row>
    <row r="1403" spans="1:6" ht="38.25">
      <c r="A1403" s="12"/>
      <c r="B1403" s="32"/>
      <c r="C1403" s="32"/>
      <c r="D1403" s="33"/>
      <c r="E1403" s="33"/>
      <c r="F1403" s="34" t="s">
        <v>806</v>
      </c>
    </row>
    <row r="1404" spans="1:6" ht="38.25">
      <c r="A1404" s="12"/>
      <c r="B1404" s="32">
        <v>0.8125</v>
      </c>
      <c r="C1404" s="32">
        <v>0</v>
      </c>
      <c r="D1404" s="34" t="s">
        <v>805</v>
      </c>
      <c r="E1404" s="33"/>
      <c r="F1404" s="34"/>
    </row>
    <row r="1405" spans="1:6" ht="38.25">
      <c r="A1405" s="12"/>
      <c r="B1405" s="32">
        <f aca="true" t="shared" si="4" ref="B1405:B1440">B1404+C1404</f>
        <v>0.8125</v>
      </c>
      <c r="C1405" s="32">
        <v>0</v>
      </c>
      <c r="D1405" s="33" t="s">
        <v>592</v>
      </c>
      <c r="E1405" s="33"/>
      <c r="F1405" s="40" t="s">
        <v>641</v>
      </c>
    </row>
    <row r="1406" spans="2:6" ht="38.25">
      <c r="B1406" s="32">
        <f t="shared" si="4"/>
        <v>0.8125</v>
      </c>
      <c r="C1406" s="32">
        <v>0</v>
      </c>
      <c r="D1406" s="33" t="s">
        <v>519</v>
      </c>
      <c r="E1406" s="33"/>
      <c r="F1406" s="34" t="s">
        <v>521</v>
      </c>
    </row>
    <row r="1407" spans="2:6" ht="51">
      <c r="B1407" s="32">
        <f t="shared" si="4"/>
        <v>0.8125</v>
      </c>
      <c r="C1407" s="32">
        <v>0</v>
      </c>
      <c r="D1407" s="34" t="s">
        <v>784</v>
      </c>
      <c r="E1407" s="33"/>
      <c r="F1407" s="34" t="s">
        <v>807</v>
      </c>
    </row>
    <row r="1408" spans="2:6" ht="12.75">
      <c r="B1408" s="32">
        <f t="shared" si="4"/>
        <v>0.8125</v>
      </c>
      <c r="C1408" s="32">
        <v>0.027777777777777776</v>
      </c>
      <c r="D1408" s="33" t="s">
        <v>522</v>
      </c>
      <c r="E1408" s="33"/>
      <c r="F1408" s="34"/>
    </row>
    <row r="1409" spans="2:6" ht="12.75">
      <c r="B1409" s="32">
        <f t="shared" si="4"/>
        <v>0.8402777777777778</v>
      </c>
      <c r="C1409" s="32"/>
      <c r="D1409" s="33"/>
      <c r="E1409" s="33"/>
      <c r="F1409" s="34" t="s">
        <v>841</v>
      </c>
    </row>
    <row r="1410" spans="2:6" ht="12.75">
      <c r="B1410" s="32">
        <f t="shared" si="4"/>
        <v>0.8402777777777778</v>
      </c>
      <c r="C1410" s="32">
        <v>0</v>
      </c>
      <c r="D1410" s="33"/>
      <c r="E1410" s="33"/>
      <c r="F1410" s="34" t="s">
        <v>647</v>
      </c>
    </row>
    <row r="1411" spans="2:6" ht="12.75">
      <c r="B1411" s="32">
        <f t="shared" si="4"/>
        <v>0.8402777777777778</v>
      </c>
      <c r="C1411" s="32"/>
      <c r="D1411" s="33"/>
      <c r="E1411" s="33"/>
      <c r="F1411" s="34" t="s">
        <v>517</v>
      </c>
    </row>
    <row r="1412" spans="2:6" ht="12.75">
      <c r="B1412" s="32">
        <f t="shared" si="4"/>
        <v>0.8402777777777778</v>
      </c>
      <c r="C1412" s="32"/>
      <c r="D1412" s="33"/>
      <c r="E1412" s="33"/>
      <c r="F1412" s="34"/>
    </row>
    <row r="1413" spans="2:6" ht="25.5">
      <c r="B1413" s="32">
        <f t="shared" si="4"/>
        <v>0.8402777777777778</v>
      </c>
      <c r="C1413" s="32"/>
      <c r="D1413" s="33"/>
      <c r="E1413" s="33"/>
      <c r="F1413" s="49" t="s">
        <v>808</v>
      </c>
    </row>
    <row r="1414" spans="2:6" ht="12.75">
      <c r="B1414" s="32">
        <f t="shared" si="4"/>
        <v>0.8402777777777778</v>
      </c>
      <c r="C1414" s="32"/>
      <c r="D1414" s="33"/>
      <c r="E1414" s="33"/>
      <c r="F1414" s="40" t="s">
        <v>809</v>
      </c>
    </row>
    <row r="1415" spans="2:6" ht="12.75">
      <c r="B1415" s="32">
        <f t="shared" si="4"/>
        <v>0.8402777777777778</v>
      </c>
      <c r="C1415" s="32">
        <v>0</v>
      </c>
      <c r="D1415" s="33"/>
      <c r="E1415" s="33"/>
      <c r="F1415" s="40" t="s">
        <v>809</v>
      </c>
    </row>
    <row r="1416" spans="2:6" ht="12.75">
      <c r="B1416" s="32">
        <f t="shared" si="4"/>
        <v>0.8402777777777778</v>
      </c>
      <c r="C1416" s="32">
        <v>0</v>
      </c>
      <c r="D1416" s="33"/>
      <c r="E1416" s="33"/>
      <c r="F1416" s="40" t="s">
        <v>809</v>
      </c>
    </row>
    <row r="1417" spans="2:6" ht="12.75">
      <c r="B1417" s="32">
        <f t="shared" si="4"/>
        <v>0.8402777777777778</v>
      </c>
      <c r="C1417" s="32">
        <v>0</v>
      </c>
      <c r="D1417" s="33"/>
      <c r="E1417" s="33"/>
      <c r="F1417" s="40" t="s">
        <v>809</v>
      </c>
    </row>
    <row r="1418" spans="2:6" ht="38.25">
      <c r="B1418" s="32">
        <f t="shared" si="4"/>
        <v>0.8402777777777778</v>
      </c>
      <c r="C1418" s="32">
        <v>0</v>
      </c>
      <c r="D1418" s="33"/>
      <c r="E1418" s="33"/>
      <c r="F1418" s="34" t="s">
        <v>810</v>
      </c>
    </row>
    <row r="1419" spans="2:6" ht="63.75">
      <c r="B1419" s="32">
        <f t="shared" si="4"/>
        <v>0.8402777777777778</v>
      </c>
      <c r="C1419" s="32"/>
      <c r="D1419" s="34" t="s">
        <v>591</v>
      </c>
      <c r="E1419" s="33"/>
      <c r="F1419" s="34"/>
    </row>
    <row r="1420" spans="2:6" ht="12.75">
      <c r="B1420" s="32">
        <f t="shared" si="4"/>
        <v>0.8402777777777778</v>
      </c>
      <c r="C1420" s="32"/>
      <c r="D1420" s="33"/>
      <c r="E1420" s="33"/>
      <c r="F1420" s="49" t="s">
        <v>811</v>
      </c>
    </row>
    <row r="1421" spans="2:6" ht="12.75">
      <c r="B1421" s="32">
        <f t="shared" si="4"/>
        <v>0.8402777777777778</v>
      </c>
      <c r="C1421" s="32">
        <v>0.003472222222222222</v>
      </c>
      <c r="D1421" s="33"/>
      <c r="E1421" s="33"/>
      <c r="F1421" s="34" t="s">
        <v>812</v>
      </c>
    </row>
    <row r="1422" spans="2:6" ht="12.75">
      <c r="B1422" s="32">
        <f t="shared" si="4"/>
        <v>0.84375</v>
      </c>
      <c r="C1422" s="32">
        <v>0.0006944444444444445</v>
      </c>
      <c r="D1422" s="33" t="s">
        <v>525</v>
      </c>
      <c r="E1422" s="33"/>
      <c r="F1422" s="34" t="s">
        <v>813</v>
      </c>
    </row>
    <row r="1423" spans="2:6" ht="12.75">
      <c r="B1423" s="32">
        <f t="shared" si="4"/>
        <v>0.8444444444444444</v>
      </c>
      <c r="C1423" s="32">
        <v>0.0006944444444444445</v>
      </c>
      <c r="D1423" s="33" t="s">
        <v>528</v>
      </c>
      <c r="E1423" s="42"/>
      <c r="F1423" s="34"/>
    </row>
    <row r="1424" spans="2:6" ht="12.75">
      <c r="B1424" s="32">
        <f t="shared" si="4"/>
        <v>0.8451388888888889</v>
      </c>
      <c r="C1424" s="32"/>
      <c r="D1424" s="33"/>
      <c r="E1424" s="42"/>
      <c r="F1424" s="49" t="s">
        <v>814</v>
      </c>
    </row>
    <row r="1425" spans="2:6" ht="12.75">
      <c r="B1425" s="32">
        <f t="shared" si="4"/>
        <v>0.8451388888888889</v>
      </c>
      <c r="C1425" s="32">
        <v>0.003472222222222222</v>
      </c>
      <c r="D1425" s="33"/>
      <c r="E1425" s="42"/>
      <c r="F1425" s="34" t="s">
        <v>815</v>
      </c>
    </row>
    <row r="1426" spans="2:6" ht="12.75">
      <c r="B1426" s="32">
        <f t="shared" si="4"/>
        <v>0.8486111111111111</v>
      </c>
      <c r="C1426" s="32">
        <v>0.003472222222222222</v>
      </c>
      <c r="D1426" s="33" t="s">
        <v>529</v>
      </c>
      <c r="E1426" s="42"/>
      <c r="F1426" s="34" t="s">
        <v>816</v>
      </c>
    </row>
    <row r="1427" spans="2:6" ht="12.75">
      <c r="B1427" s="32">
        <f t="shared" si="4"/>
        <v>0.8520833333333333</v>
      </c>
      <c r="C1427" s="32">
        <v>0.003472222222222222</v>
      </c>
      <c r="D1427" s="33" t="s">
        <v>529</v>
      </c>
      <c r="E1427" s="42"/>
      <c r="F1427" s="34"/>
    </row>
    <row r="1428" spans="2:6" ht="12.75">
      <c r="B1428" s="32">
        <f t="shared" si="4"/>
        <v>0.8555555555555555</v>
      </c>
      <c r="C1428" s="32"/>
      <c r="D1428" s="33"/>
      <c r="E1428" s="33"/>
      <c r="F1428" s="49" t="s">
        <v>817</v>
      </c>
    </row>
    <row r="1429" spans="2:6" ht="12.75">
      <c r="B1429" s="32">
        <f t="shared" si="4"/>
        <v>0.8555555555555555</v>
      </c>
      <c r="C1429" s="32">
        <v>0.003472222222222222</v>
      </c>
      <c r="D1429" s="33"/>
      <c r="E1429" s="33"/>
      <c r="F1429" s="40" t="s">
        <v>818</v>
      </c>
    </row>
    <row r="1430" spans="2:6" ht="12.75">
      <c r="B1430" s="32">
        <f t="shared" si="4"/>
        <v>0.8590277777777777</v>
      </c>
      <c r="C1430" s="32">
        <v>0.003472222222222222</v>
      </c>
      <c r="D1430" s="33" t="s">
        <v>529</v>
      </c>
      <c r="E1430" s="33"/>
      <c r="F1430" s="40" t="s">
        <v>819</v>
      </c>
    </row>
    <row r="1431" spans="2:6" ht="12.75">
      <c r="B1431" s="32">
        <f t="shared" si="4"/>
        <v>0.8624999999999999</v>
      </c>
      <c r="C1431" s="32">
        <v>0.003472222222222222</v>
      </c>
      <c r="D1431" s="33" t="s">
        <v>530</v>
      </c>
      <c r="E1431" s="33"/>
      <c r="F1431" s="40" t="s">
        <v>820</v>
      </c>
    </row>
    <row r="1432" spans="2:6" ht="12.75">
      <c r="B1432" s="32">
        <f t="shared" si="4"/>
        <v>0.8659722222222221</v>
      </c>
      <c r="C1432" s="32">
        <v>0.003472222222222222</v>
      </c>
      <c r="D1432" s="33" t="s">
        <v>531</v>
      </c>
      <c r="E1432" s="33"/>
      <c r="F1432" s="40" t="s">
        <v>821</v>
      </c>
    </row>
    <row r="1433" spans="1:6" ht="12.75">
      <c r="A1433" s="12"/>
      <c r="B1433" s="32">
        <f t="shared" si="4"/>
        <v>0.8694444444444444</v>
      </c>
      <c r="C1433" s="32">
        <v>0.003472222222222222</v>
      </c>
      <c r="D1433" s="33" t="s">
        <v>532</v>
      </c>
      <c r="E1433" s="33"/>
      <c r="F1433" s="34" t="s">
        <v>822</v>
      </c>
    </row>
    <row r="1434" spans="2:6" ht="12.75">
      <c r="B1434" s="32">
        <f t="shared" si="4"/>
        <v>0.8729166666666666</v>
      </c>
      <c r="C1434" s="32">
        <v>0.003472222222222222</v>
      </c>
      <c r="D1434" s="33" t="s">
        <v>533</v>
      </c>
      <c r="E1434" s="33"/>
      <c r="F1434" s="40" t="s">
        <v>823</v>
      </c>
    </row>
    <row r="1435" spans="2:6" ht="12.75">
      <c r="B1435" s="32">
        <f t="shared" si="4"/>
        <v>0.8763888888888888</v>
      </c>
      <c r="C1435" s="32">
        <v>0.003472222222222222</v>
      </c>
      <c r="D1435" s="33" t="s">
        <v>535</v>
      </c>
      <c r="E1435" s="33"/>
      <c r="F1435" s="34" t="s">
        <v>824</v>
      </c>
    </row>
    <row r="1436" spans="2:6" ht="12.75">
      <c r="B1436" s="32">
        <f t="shared" si="4"/>
        <v>0.879861111111111</v>
      </c>
      <c r="C1436" s="32">
        <v>0.003472222222222222</v>
      </c>
      <c r="D1436" s="33" t="s">
        <v>536</v>
      </c>
      <c r="E1436" s="33"/>
      <c r="F1436" s="40" t="s">
        <v>825</v>
      </c>
    </row>
    <row r="1437" spans="2:6" ht="12.75">
      <c r="B1437" s="32">
        <f t="shared" si="4"/>
        <v>0.8833333333333332</v>
      </c>
      <c r="C1437" s="32">
        <v>0.003472222222222222</v>
      </c>
      <c r="D1437" s="33" t="s">
        <v>537</v>
      </c>
      <c r="E1437" s="33"/>
      <c r="F1437" s="40"/>
    </row>
    <row r="1438" spans="1:6" ht="12.75">
      <c r="A1438" s="12"/>
      <c r="B1438" s="32">
        <f t="shared" si="4"/>
        <v>0.8868055555555554</v>
      </c>
      <c r="C1438" s="32"/>
      <c r="D1438" s="33"/>
      <c r="E1438" s="33"/>
      <c r="F1438" s="48" t="s">
        <v>826</v>
      </c>
    </row>
    <row r="1439" spans="2:6" ht="12.75">
      <c r="B1439" s="32">
        <f t="shared" si="4"/>
        <v>0.8868055555555554</v>
      </c>
      <c r="C1439" s="32">
        <v>0.003472222222222222</v>
      </c>
      <c r="D1439" s="33"/>
      <c r="E1439" s="33"/>
      <c r="F1439" s="45" t="s">
        <v>827</v>
      </c>
    </row>
    <row r="1440" spans="2:6" ht="12.75">
      <c r="B1440" s="32">
        <f t="shared" si="4"/>
        <v>0.8902777777777776</v>
      </c>
      <c r="C1440" s="32">
        <v>0.0006944444444444445</v>
      </c>
      <c r="D1440" s="33"/>
      <c r="E1440" s="33"/>
      <c r="F1440" s="34" t="s">
        <v>828</v>
      </c>
    </row>
    <row r="1441" spans="2:6" ht="12.75">
      <c r="B1441" s="32">
        <f>B1439+C1439</f>
        <v>0.8902777777777776</v>
      </c>
      <c r="C1441" s="32">
        <v>0.006944444444444444</v>
      </c>
      <c r="D1441" s="33" t="s">
        <v>529</v>
      </c>
      <c r="E1441" s="33"/>
      <c r="F1441" s="50" t="s">
        <v>829</v>
      </c>
    </row>
    <row r="1442" spans="2:6" ht="12.75">
      <c r="B1442" s="32">
        <f aca="true" t="shared" si="5" ref="B1442:B1461">B1441+C1441</f>
        <v>0.897222222222222</v>
      </c>
      <c r="C1442" s="32">
        <v>0.006944444444444444</v>
      </c>
      <c r="D1442" s="33" t="s">
        <v>530</v>
      </c>
      <c r="E1442" s="33"/>
      <c r="F1442" s="51" t="s">
        <v>830</v>
      </c>
    </row>
    <row r="1443" spans="2:6" ht="12.75">
      <c r="B1443" s="32">
        <f t="shared" si="5"/>
        <v>0.9041666666666665</v>
      </c>
      <c r="C1443" s="32">
        <v>0.006944444444444444</v>
      </c>
      <c r="D1443" s="33" t="s">
        <v>531</v>
      </c>
      <c r="E1443" s="33"/>
      <c r="F1443" s="34"/>
    </row>
    <row r="1444" spans="2:6" ht="12.75">
      <c r="B1444" s="32">
        <f t="shared" si="5"/>
        <v>0.9111111111111109</v>
      </c>
      <c r="C1444" s="32"/>
      <c r="D1444" s="33"/>
      <c r="E1444" s="33"/>
      <c r="F1444" s="49" t="s">
        <v>831</v>
      </c>
    </row>
    <row r="1445" spans="2:6" ht="12.75">
      <c r="B1445" s="32">
        <f t="shared" si="5"/>
        <v>0.9111111111111109</v>
      </c>
      <c r="C1445" s="32">
        <v>0.003472222222222222</v>
      </c>
      <c r="D1445" s="33"/>
      <c r="E1445" s="33"/>
      <c r="F1445" s="34"/>
    </row>
    <row r="1446" spans="2:6" ht="12.75">
      <c r="B1446" s="32">
        <f t="shared" si="5"/>
        <v>0.9145833333333331</v>
      </c>
      <c r="C1446" s="32">
        <v>0.003472222222222222</v>
      </c>
      <c r="D1446" s="33" t="s">
        <v>832</v>
      </c>
      <c r="E1446" s="33"/>
      <c r="F1446" s="48" t="s">
        <v>833</v>
      </c>
    </row>
    <row r="1447" spans="2:6" ht="12.75">
      <c r="B1447" s="32">
        <f t="shared" si="5"/>
        <v>0.9180555555555553</v>
      </c>
      <c r="C1447" s="32">
        <v>0.0006944444444444445</v>
      </c>
      <c r="D1447" s="33"/>
      <c r="E1447" s="33"/>
      <c r="F1447" s="34" t="s">
        <v>828</v>
      </c>
    </row>
    <row r="1448" spans="2:6" ht="12.75">
      <c r="B1448" s="32">
        <f t="shared" si="5"/>
        <v>0.9187499999999997</v>
      </c>
      <c r="C1448" s="32">
        <v>0.010416666666666666</v>
      </c>
      <c r="D1448" s="33" t="s">
        <v>834</v>
      </c>
      <c r="E1448" s="33"/>
      <c r="F1448" s="34" t="s">
        <v>829</v>
      </c>
    </row>
    <row r="1449" spans="2:6" ht="12.75">
      <c r="B1449" s="32">
        <f t="shared" si="5"/>
        <v>0.9291666666666664</v>
      </c>
      <c r="C1449" s="32">
        <v>0.010416666666666666</v>
      </c>
      <c r="D1449" s="33" t="s">
        <v>835</v>
      </c>
      <c r="E1449" s="33"/>
      <c r="F1449" s="34" t="s">
        <v>830</v>
      </c>
    </row>
    <row r="1450" spans="2:6" ht="12.75">
      <c r="B1450" s="32">
        <f t="shared" si="5"/>
        <v>0.939583333333333</v>
      </c>
      <c r="C1450" s="32">
        <v>0.010416666666666666</v>
      </c>
      <c r="D1450" s="33" t="s">
        <v>836</v>
      </c>
      <c r="E1450" s="33"/>
      <c r="F1450" s="34"/>
    </row>
    <row r="1451" spans="2:6" ht="12.75">
      <c r="B1451" s="32">
        <f t="shared" si="5"/>
        <v>0.9499999999999996</v>
      </c>
      <c r="C1451" s="32"/>
      <c r="D1451" s="33"/>
      <c r="E1451" s="33"/>
      <c r="F1451" s="48" t="s">
        <v>803</v>
      </c>
    </row>
    <row r="1452" spans="2:6" ht="12.75">
      <c r="B1452" s="32">
        <f t="shared" si="5"/>
        <v>0.9499999999999996</v>
      </c>
      <c r="C1452" s="32">
        <v>0.0006944444444444445</v>
      </c>
      <c r="D1452" s="33"/>
      <c r="E1452" s="33"/>
      <c r="F1452" s="48"/>
    </row>
    <row r="1453" spans="2:6" ht="25.5">
      <c r="B1453" s="32">
        <f t="shared" si="5"/>
        <v>0.9506944444444441</v>
      </c>
      <c r="C1453" s="32"/>
      <c r="D1453" s="33"/>
      <c r="E1453" s="33"/>
      <c r="F1453" s="49" t="s">
        <v>837</v>
      </c>
    </row>
    <row r="1454" spans="2:6" ht="12.75">
      <c r="B1454" s="32">
        <f t="shared" si="5"/>
        <v>0.9506944444444441</v>
      </c>
      <c r="C1454" s="32">
        <v>0.003472222222222222</v>
      </c>
      <c r="D1454" s="33" t="s">
        <v>522</v>
      </c>
      <c r="E1454" s="33"/>
      <c r="F1454" s="33" t="s">
        <v>838</v>
      </c>
    </row>
    <row r="1455" spans="2:6" ht="12.75">
      <c r="B1455" s="32">
        <f t="shared" si="5"/>
        <v>0.9541666666666663</v>
      </c>
      <c r="C1455" s="32"/>
      <c r="D1455" s="33"/>
      <c r="E1455" s="33"/>
      <c r="F1455" s="33" t="s">
        <v>809</v>
      </c>
    </row>
    <row r="1456" spans="2:6" ht="12.75">
      <c r="B1456" s="32">
        <f t="shared" si="5"/>
        <v>0.9541666666666663</v>
      </c>
      <c r="C1456" s="32">
        <v>0.0020833333333333333</v>
      </c>
      <c r="D1456" s="33"/>
      <c r="E1456" s="33"/>
      <c r="F1456" s="33" t="s">
        <v>809</v>
      </c>
    </row>
    <row r="1457" spans="2:6" ht="12.75">
      <c r="B1457" s="32">
        <f t="shared" si="5"/>
        <v>0.9562499999999996</v>
      </c>
      <c r="C1457" s="32">
        <v>0.0020833333333333333</v>
      </c>
      <c r="D1457" s="33"/>
      <c r="E1457" s="33"/>
      <c r="F1457" s="33" t="s">
        <v>809</v>
      </c>
    </row>
    <row r="1458" spans="2:6" ht="12.75">
      <c r="B1458" s="32">
        <f t="shared" si="5"/>
        <v>0.9583333333333329</v>
      </c>
      <c r="C1458" s="32">
        <v>0.0020833333333333333</v>
      </c>
      <c r="D1458" s="33"/>
      <c r="E1458" s="33"/>
      <c r="F1458" s="34"/>
    </row>
    <row r="1459" spans="2:6" ht="12.75">
      <c r="B1459" s="32">
        <f t="shared" si="5"/>
        <v>0.9604166666666663</v>
      </c>
      <c r="C1459" s="35"/>
      <c r="D1459" s="33"/>
      <c r="E1459" s="33"/>
      <c r="F1459" s="34" t="s">
        <v>842</v>
      </c>
    </row>
    <row r="1460" spans="2:6" ht="25.5">
      <c r="B1460" s="32">
        <f t="shared" si="5"/>
        <v>0.9604166666666663</v>
      </c>
      <c r="C1460" s="33"/>
      <c r="D1460" s="33"/>
      <c r="E1460" s="33"/>
      <c r="F1460" s="34" t="s">
        <v>543</v>
      </c>
    </row>
    <row r="1461" spans="1:5" ht="12.75">
      <c r="A1461" s="12"/>
      <c r="B1461" s="32">
        <f t="shared" si="5"/>
        <v>0.9604166666666663</v>
      </c>
      <c r="C1461" s="33"/>
      <c r="D1461" s="33"/>
      <c r="E1461" s="33"/>
    </row>
    <row r="1463" ht="12.75">
      <c r="F1463" s="33" t="s">
        <v>515</v>
      </c>
    </row>
    <row r="1464" spans="2:6" ht="12.75">
      <c r="B1464" s="32" t="s">
        <v>545</v>
      </c>
      <c r="C1464" s="32" t="s">
        <v>559</v>
      </c>
      <c r="D1464" s="33" t="s">
        <v>514</v>
      </c>
      <c r="E1464" s="33"/>
      <c r="F1464" s="48" t="s">
        <v>802</v>
      </c>
    </row>
    <row r="1465" spans="2:6" ht="12.75">
      <c r="B1465" s="32"/>
      <c r="C1465" s="32"/>
      <c r="D1465" s="33"/>
      <c r="E1465" s="33"/>
      <c r="F1465" s="48" t="s">
        <v>803</v>
      </c>
    </row>
    <row r="1466" spans="2:6" ht="12.75">
      <c r="B1466" s="32"/>
      <c r="C1466" s="32"/>
      <c r="D1466" s="33"/>
      <c r="E1466" s="33"/>
      <c r="F1466" s="48" t="s">
        <v>804</v>
      </c>
    </row>
    <row r="1467" spans="2:6" ht="12.75">
      <c r="B1467" s="32"/>
      <c r="C1467" s="32"/>
      <c r="D1467" s="33"/>
      <c r="E1467" s="33"/>
      <c r="F1467" s="33" t="s">
        <v>516</v>
      </c>
    </row>
    <row r="1468" spans="2:6" ht="12.75">
      <c r="B1468" s="32"/>
      <c r="C1468" s="32"/>
      <c r="D1468" s="33"/>
      <c r="E1468" s="33"/>
      <c r="F1468" s="34" t="s">
        <v>650</v>
      </c>
    </row>
    <row r="1469" spans="2:6" ht="12.75">
      <c r="B1469" s="32"/>
      <c r="C1469" s="32"/>
      <c r="D1469" s="33"/>
      <c r="E1469" s="33"/>
      <c r="F1469" s="34"/>
    </row>
    <row r="1470" spans="2:6" ht="38.25">
      <c r="B1470" s="32"/>
      <c r="C1470" s="32"/>
      <c r="D1470" s="33"/>
      <c r="E1470" s="33"/>
      <c r="F1470" s="34" t="s">
        <v>806</v>
      </c>
    </row>
    <row r="1471" spans="2:6" ht="38.25">
      <c r="B1471" s="32">
        <v>0.8125</v>
      </c>
      <c r="C1471" s="32">
        <v>0</v>
      </c>
      <c r="D1471" s="34" t="s">
        <v>805</v>
      </c>
      <c r="E1471" s="33"/>
      <c r="F1471" s="34"/>
    </row>
    <row r="1472" spans="2:6" ht="38.25">
      <c r="B1472" s="32">
        <f aca="true" t="shared" si="6" ref="B1472:B1507">B1471+C1471</f>
        <v>0.8125</v>
      </c>
      <c r="C1472" s="32">
        <v>0</v>
      </c>
      <c r="D1472" s="33" t="s">
        <v>592</v>
      </c>
      <c r="E1472" s="33"/>
      <c r="F1472" s="40" t="s">
        <v>641</v>
      </c>
    </row>
    <row r="1473" spans="2:6" ht="38.25">
      <c r="B1473" s="32">
        <f t="shared" si="6"/>
        <v>0.8125</v>
      </c>
      <c r="C1473" s="32">
        <v>0</v>
      </c>
      <c r="D1473" s="33" t="s">
        <v>519</v>
      </c>
      <c r="E1473" s="33"/>
      <c r="F1473" s="34" t="s">
        <v>521</v>
      </c>
    </row>
    <row r="1474" spans="2:6" ht="51">
      <c r="B1474" s="32">
        <f t="shared" si="6"/>
        <v>0.8125</v>
      </c>
      <c r="C1474" s="32">
        <v>0</v>
      </c>
      <c r="D1474" s="34" t="s">
        <v>953</v>
      </c>
      <c r="E1474" s="33"/>
      <c r="F1474" s="34" t="s">
        <v>807</v>
      </c>
    </row>
    <row r="1475" spans="2:6" ht="12.75">
      <c r="B1475" s="32">
        <f t="shared" si="6"/>
        <v>0.8125</v>
      </c>
      <c r="C1475" s="32">
        <v>0.027777777777777776</v>
      </c>
      <c r="D1475" s="33" t="s">
        <v>522</v>
      </c>
      <c r="E1475" s="33"/>
      <c r="F1475" s="34"/>
    </row>
    <row r="1476" spans="2:6" ht="12.75">
      <c r="B1476" s="32">
        <f t="shared" si="6"/>
        <v>0.8402777777777778</v>
      </c>
      <c r="C1476" s="32"/>
      <c r="D1476" s="33"/>
      <c r="E1476" s="33"/>
      <c r="F1476" s="34" t="s">
        <v>843</v>
      </c>
    </row>
    <row r="1477" spans="2:6" ht="12.75">
      <c r="B1477" s="32">
        <f t="shared" si="6"/>
        <v>0.8402777777777778</v>
      </c>
      <c r="C1477" s="32">
        <v>0</v>
      </c>
      <c r="D1477" s="33"/>
      <c r="E1477" s="33"/>
      <c r="F1477" s="34" t="s">
        <v>652</v>
      </c>
    </row>
    <row r="1478" spans="2:6" ht="12.75">
      <c r="B1478" s="32">
        <f t="shared" si="6"/>
        <v>0.8402777777777778</v>
      </c>
      <c r="C1478" s="32"/>
      <c r="D1478" s="33"/>
      <c r="E1478" s="33"/>
      <c r="F1478" s="34" t="s">
        <v>517</v>
      </c>
    </row>
    <row r="1479" spans="2:6" ht="12.75">
      <c r="B1479" s="32">
        <f t="shared" si="6"/>
        <v>0.8402777777777778</v>
      </c>
      <c r="C1479" s="32"/>
      <c r="D1479" s="33"/>
      <c r="E1479" s="33"/>
      <c r="F1479" s="34"/>
    </row>
    <row r="1480" spans="2:6" ht="25.5">
      <c r="B1480" s="32">
        <f t="shared" si="6"/>
        <v>0.8402777777777778</v>
      </c>
      <c r="C1480" s="32"/>
      <c r="D1480" s="33"/>
      <c r="E1480" s="33"/>
      <c r="F1480" s="49" t="s">
        <v>808</v>
      </c>
    </row>
    <row r="1481" spans="2:6" ht="12.75">
      <c r="B1481" s="32">
        <f t="shared" si="6"/>
        <v>0.8402777777777778</v>
      </c>
      <c r="C1481" s="32"/>
      <c r="D1481" s="33"/>
      <c r="E1481" s="33"/>
      <c r="F1481" s="40" t="s">
        <v>809</v>
      </c>
    </row>
    <row r="1482" spans="2:6" ht="12.75">
      <c r="B1482" s="32">
        <f t="shared" si="6"/>
        <v>0.8402777777777778</v>
      </c>
      <c r="C1482" s="32">
        <v>0</v>
      </c>
      <c r="D1482" s="33"/>
      <c r="E1482" s="33"/>
      <c r="F1482" s="40" t="s">
        <v>809</v>
      </c>
    </row>
    <row r="1483" spans="2:6" ht="12.75">
      <c r="B1483" s="32">
        <f t="shared" si="6"/>
        <v>0.8402777777777778</v>
      </c>
      <c r="C1483" s="32">
        <v>0</v>
      </c>
      <c r="D1483" s="33"/>
      <c r="E1483" s="33"/>
      <c r="F1483" s="40" t="s">
        <v>809</v>
      </c>
    </row>
    <row r="1484" spans="2:6" ht="12.75">
      <c r="B1484" s="32">
        <f t="shared" si="6"/>
        <v>0.8402777777777778</v>
      </c>
      <c r="C1484" s="32">
        <v>0</v>
      </c>
      <c r="D1484" s="33"/>
      <c r="E1484" s="33"/>
      <c r="F1484" s="40" t="s">
        <v>809</v>
      </c>
    </row>
    <row r="1485" spans="2:6" ht="38.25">
      <c r="B1485" s="32">
        <f t="shared" si="6"/>
        <v>0.8402777777777778</v>
      </c>
      <c r="C1485" s="32">
        <v>0</v>
      </c>
      <c r="D1485" s="33"/>
      <c r="E1485" s="33"/>
      <c r="F1485" s="34" t="s">
        <v>810</v>
      </c>
    </row>
    <row r="1486" spans="2:6" ht="63.75">
      <c r="B1486" s="32">
        <f t="shared" si="6"/>
        <v>0.8402777777777778</v>
      </c>
      <c r="C1486" s="32"/>
      <c r="D1486" s="34" t="s">
        <v>591</v>
      </c>
      <c r="E1486" s="33"/>
      <c r="F1486" s="34"/>
    </row>
    <row r="1487" spans="2:6" ht="12.75">
      <c r="B1487" s="32">
        <f t="shared" si="6"/>
        <v>0.8402777777777778</v>
      </c>
      <c r="C1487" s="32"/>
      <c r="D1487" s="33"/>
      <c r="E1487" s="33"/>
      <c r="F1487" s="49" t="s">
        <v>811</v>
      </c>
    </row>
    <row r="1488" spans="2:6" ht="12.75">
      <c r="B1488" s="32">
        <f t="shared" si="6"/>
        <v>0.8402777777777778</v>
      </c>
      <c r="C1488" s="32">
        <v>0.003472222222222222</v>
      </c>
      <c r="D1488" s="33"/>
      <c r="E1488" s="33"/>
      <c r="F1488" s="34" t="s">
        <v>812</v>
      </c>
    </row>
    <row r="1489" spans="2:6" ht="12.75">
      <c r="B1489" s="32">
        <f t="shared" si="6"/>
        <v>0.84375</v>
      </c>
      <c r="C1489" s="32">
        <v>0.0006944444444444445</v>
      </c>
      <c r="D1489" s="33" t="s">
        <v>525</v>
      </c>
      <c r="E1489" s="33"/>
      <c r="F1489" s="34" t="s">
        <v>813</v>
      </c>
    </row>
    <row r="1490" spans="2:6" ht="12.75">
      <c r="B1490" s="32">
        <f t="shared" si="6"/>
        <v>0.8444444444444444</v>
      </c>
      <c r="C1490" s="32">
        <v>0.0006944444444444445</v>
      </c>
      <c r="D1490" s="33" t="s">
        <v>528</v>
      </c>
      <c r="E1490" s="42"/>
      <c r="F1490" s="34"/>
    </row>
    <row r="1491" spans="2:6" ht="12.75">
      <c r="B1491" s="32">
        <f t="shared" si="6"/>
        <v>0.8451388888888889</v>
      </c>
      <c r="C1491" s="32"/>
      <c r="D1491" s="33"/>
      <c r="E1491" s="42"/>
      <c r="F1491" s="49" t="s">
        <v>814</v>
      </c>
    </row>
    <row r="1492" spans="2:6" ht="12.75">
      <c r="B1492" s="32">
        <f t="shared" si="6"/>
        <v>0.8451388888888889</v>
      </c>
      <c r="C1492" s="32">
        <v>0.003472222222222222</v>
      </c>
      <c r="D1492" s="33"/>
      <c r="E1492" s="42"/>
      <c r="F1492" s="34" t="s">
        <v>815</v>
      </c>
    </row>
    <row r="1493" spans="2:6" ht="12.75">
      <c r="B1493" s="32">
        <f t="shared" si="6"/>
        <v>0.8486111111111111</v>
      </c>
      <c r="C1493" s="32">
        <v>0.003472222222222222</v>
      </c>
      <c r="D1493" s="33" t="s">
        <v>529</v>
      </c>
      <c r="E1493" s="42"/>
      <c r="F1493" s="34" t="s">
        <v>816</v>
      </c>
    </row>
    <row r="1494" spans="2:6" ht="12.75">
      <c r="B1494" s="32">
        <f t="shared" si="6"/>
        <v>0.8520833333333333</v>
      </c>
      <c r="C1494" s="32">
        <v>0.003472222222222222</v>
      </c>
      <c r="D1494" s="33" t="s">
        <v>529</v>
      </c>
      <c r="E1494" s="42"/>
      <c r="F1494" s="34"/>
    </row>
    <row r="1495" spans="2:6" ht="12.75">
      <c r="B1495" s="32">
        <f t="shared" si="6"/>
        <v>0.8555555555555555</v>
      </c>
      <c r="C1495" s="32"/>
      <c r="D1495" s="33"/>
      <c r="E1495" s="33"/>
      <c r="F1495" s="49" t="s">
        <v>817</v>
      </c>
    </row>
    <row r="1496" spans="2:6" ht="12.75">
      <c r="B1496" s="32">
        <f t="shared" si="6"/>
        <v>0.8555555555555555</v>
      </c>
      <c r="C1496" s="32">
        <v>0.003472222222222222</v>
      </c>
      <c r="D1496" s="33"/>
      <c r="E1496" s="33"/>
      <c r="F1496" s="40" t="s">
        <v>818</v>
      </c>
    </row>
    <row r="1497" spans="2:6" ht="12.75">
      <c r="B1497" s="32">
        <f t="shared" si="6"/>
        <v>0.8590277777777777</v>
      </c>
      <c r="C1497" s="32">
        <v>0.003472222222222222</v>
      </c>
      <c r="D1497" s="33" t="s">
        <v>529</v>
      </c>
      <c r="E1497" s="33"/>
      <c r="F1497" s="40" t="s">
        <v>819</v>
      </c>
    </row>
    <row r="1498" spans="2:6" ht="12.75">
      <c r="B1498" s="32">
        <f t="shared" si="6"/>
        <v>0.8624999999999999</v>
      </c>
      <c r="C1498" s="32">
        <v>0.003472222222222222</v>
      </c>
      <c r="D1498" s="33" t="s">
        <v>530</v>
      </c>
      <c r="E1498" s="33"/>
      <c r="F1498" s="40" t="s">
        <v>820</v>
      </c>
    </row>
    <row r="1499" spans="2:6" ht="12.75">
      <c r="B1499" s="32">
        <f t="shared" si="6"/>
        <v>0.8659722222222221</v>
      </c>
      <c r="C1499" s="32">
        <v>0.003472222222222222</v>
      </c>
      <c r="D1499" s="33" t="s">
        <v>531</v>
      </c>
      <c r="E1499" s="33"/>
      <c r="F1499" s="40" t="s">
        <v>821</v>
      </c>
    </row>
    <row r="1500" spans="2:6" ht="12.75">
      <c r="B1500" s="32">
        <f t="shared" si="6"/>
        <v>0.8694444444444444</v>
      </c>
      <c r="C1500" s="32">
        <v>0.003472222222222222</v>
      </c>
      <c r="D1500" s="33" t="s">
        <v>532</v>
      </c>
      <c r="E1500" s="33"/>
      <c r="F1500" s="34" t="s">
        <v>822</v>
      </c>
    </row>
    <row r="1501" spans="2:6" ht="12.75">
      <c r="B1501" s="32">
        <f t="shared" si="6"/>
        <v>0.8729166666666666</v>
      </c>
      <c r="C1501" s="32">
        <v>0.003472222222222222</v>
      </c>
      <c r="D1501" s="33" t="s">
        <v>533</v>
      </c>
      <c r="E1501" s="33"/>
      <c r="F1501" s="40" t="s">
        <v>823</v>
      </c>
    </row>
    <row r="1502" spans="2:6" ht="12.75">
      <c r="B1502" s="32">
        <f t="shared" si="6"/>
        <v>0.8763888888888888</v>
      </c>
      <c r="C1502" s="32">
        <v>0.003472222222222222</v>
      </c>
      <c r="D1502" s="33" t="s">
        <v>535</v>
      </c>
      <c r="E1502" s="33"/>
      <c r="F1502" s="34" t="s">
        <v>824</v>
      </c>
    </row>
    <row r="1503" spans="2:6" ht="12.75">
      <c r="B1503" s="32">
        <f t="shared" si="6"/>
        <v>0.879861111111111</v>
      </c>
      <c r="C1503" s="32">
        <v>0.003472222222222222</v>
      </c>
      <c r="D1503" s="33" t="s">
        <v>536</v>
      </c>
      <c r="E1503" s="33"/>
      <c r="F1503" s="40" t="s">
        <v>825</v>
      </c>
    </row>
    <row r="1504" spans="2:6" ht="12.75">
      <c r="B1504" s="32">
        <f t="shared" si="6"/>
        <v>0.8833333333333332</v>
      </c>
      <c r="C1504" s="32">
        <v>0.003472222222222222</v>
      </c>
      <c r="D1504" s="33" t="s">
        <v>537</v>
      </c>
      <c r="E1504" s="33"/>
      <c r="F1504" s="40"/>
    </row>
    <row r="1505" spans="2:6" ht="12.75">
      <c r="B1505" s="32">
        <f t="shared" si="6"/>
        <v>0.8868055555555554</v>
      </c>
      <c r="C1505" s="32"/>
      <c r="D1505" s="33"/>
      <c r="E1505" s="33"/>
      <c r="F1505" s="48" t="s">
        <v>826</v>
      </c>
    </row>
    <row r="1506" spans="2:6" ht="12.75">
      <c r="B1506" s="32">
        <f t="shared" si="6"/>
        <v>0.8868055555555554</v>
      </c>
      <c r="C1506" s="32">
        <v>0.003472222222222222</v>
      </c>
      <c r="D1506" s="33"/>
      <c r="E1506" s="33"/>
      <c r="F1506" s="45" t="s">
        <v>827</v>
      </c>
    </row>
    <row r="1507" spans="2:6" ht="12.75">
      <c r="B1507" s="32">
        <f t="shared" si="6"/>
        <v>0.8902777777777776</v>
      </c>
      <c r="C1507" s="32">
        <v>0.0006944444444444445</v>
      </c>
      <c r="D1507" s="33"/>
      <c r="E1507" s="33"/>
      <c r="F1507" s="34" t="s">
        <v>828</v>
      </c>
    </row>
    <row r="1508" spans="2:6" ht="12.75">
      <c r="B1508" s="32">
        <f>B1506+C1506</f>
        <v>0.8902777777777776</v>
      </c>
      <c r="C1508" s="32">
        <v>0.006944444444444444</v>
      </c>
      <c r="D1508" s="33" t="s">
        <v>529</v>
      </c>
      <c r="E1508" s="33"/>
      <c r="F1508" s="50" t="s">
        <v>829</v>
      </c>
    </row>
    <row r="1509" spans="2:6" ht="12.75">
      <c r="B1509" s="32">
        <f aca="true" t="shared" si="7" ref="B1509:B1528">B1508+C1508</f>
        <v>0.897222222222222</v>
      </c>
      <c r="C1509" s="32">
        <v>0.006944444444444444</v>
      </c>
      <c r="D1509" s="33" t="s">
        <v>530</v>
      </c>
      <c r="E1509" s="33"/>
      <c r="F1509" s="51" t="s">
        <v>830</v>
      </c>
    </row>
    <row r="1510" spans="1:6" ht="12.75">
      <c r="A1510" s="13"/>
      <c r="B1510" s="32">
        <f t="shared" si="7"/>
        <v>0.9041666666666665</v>
      </c>
      <c r="C1510" s="32">
        <v>0.006944444444444444</v>
      </c>
      <c r="D1510" s="33" t="s">
        <v>531</v>
      </c>
      <c r="E1510" s="33"/>
      <c r="F1510" s="34"/>
    </row>
    <row r="1511" spans="2:6" ht="12.75">
      <c r="B1511" s="32">
        <f t="shared" si="7"/>
        <v>0.9111111111111109</v>
      </c>
      <c r="C1511" s="32"/>
      <c r="D1511" s="33"/>
      <c r="E1511" s="33"/>
      <c r="F1511" s="49" t="s">
        <v>831</v>
      </c>
    </row>
    <row r="1512" spans="2:6" ht="12.75">
      <c r="B1512" s="32">
        <f t="shared" si="7"/>
        <v>0.9111111111111109</v>
      </c>
      <c r="C1512" s="32">
        <v>0.003472222222222222</v>
      </c>
      <c r="D1512" s="33"/>
      <c r="E1512" s="33"/>
      <c r="F1512" s="34"/>
    </row>
    <row r="1513" spans="2:6" ht="12.75">
      <c r="B1513" s="32">
        <f t="shared" si="7"/>
        <v>0.9145833333333331</v>
      </c>
      <c r="C1513" s="32">
        <v>0.003472222222222222</v>
      </c>
      <c r="D1513" s="33" t="s">
        <v>832</v>
      </c>
      <c r="E1513" s="33"/>
      <c r="F1513" s="48" t="s">
        <v>833</v>
      </c>
    </row>
    <row r="1514" spans="2:6" ht="12.75">
      <c r="B1514" s="32">
        <f t="shared" si="7"/>
        <v>0.9180555555555553</v>
      </c>
      <c r="C1514" s="32">
        <v>0.0006944444444444445</v>
      </c>
      <c r="D1514" s="33"/>
      <c r="E1514" s="33"/>
      <c r="F1514" s="34" t="s">
        <v>828</v>
      </c>
    </row>
    <row r="1515" spans="2:6" ht="12.75">
      <c r="B1515" s="32">
        <f t="shared" si="7"/>
        <v>0.9187499999999997</v>
      </c>
      <c r="C1515" s="32">
        <v>0.010416666666666666</v>
      </c>
      <c r="D1515" s="33" t="s">
        <v>834</v>
      </c>
      <c r="E1515" s="33"/>
      <c r="F1515" s="34" t="s">
        <v>829</v>
      </c>
    </row>
    <row r="1516" spans="2:6" ht="12.75">
      <c r="B1516" s="32">
        <f t="shared" si="7"/>
        <v>0.9291666666666664</v>
      </c>
      <c r="C1516" s="32">
        <v>0.010416666666666666</v>
      </c>
      <c r="D1516" s="33" t="s">
        <v>835</v>
      </c>
      <c r="E1516" s="33"/>
      <c r="F1516" s="34" t="s">
        <v>830</v>
      </c>
    </row>
    <row r="1517" spans="2:6" ht="12.75">
      <c r="B1517" s="32">
        <f t="shared" si="7"/>
        <v>0.939583333333333</v>
      </c>
      <c r="C1517" s="32">
        <v>0.010416666666666666</v>
      </c>
      <c r="D1517" s="33" t="s">
        <v>836</v>
      </c>
      <c r="E1517" s="33"/>
      <c r="F1517" s="34"/>
    </row>
    <row r="1518" spans="2:6" ht="12.75">
      <c r="B1518" s="32">
        <f t="shared" si="7"/>
        <v>0.9499999999999996</v>
      </c>
      <c r="C1518" s="32"/>
      <c r="D1518" s="33"/>
      <c r="E1518" s="33"/>
      <c r="F1518" s="48" t="s">
        <v>803</v>
      </c>
    </row>
    <row r="1519" spans="2:6" ht="12.75">
      <c r="B1519" s="32">
        <f t="shared" si="7"/>
        <v>0.9499999999999996</v>
      </c>
      <c r="C1519" s="32">
        <v>0.0006944444444444445</v>
      </c>
      <c r="D1519" s="33"/>
      <c r="E1519" s="33"/>
      <c r="F1519" s="48"/>
    </row>
    <row r="1520" spans="2:6" ht="25.5">
      <c r="B1520" s="32">
        <f t="shared" si="7"/>
        <v>0.9506944444444441</v>
      </c>
      <c r="C1520" s="32"/>
      <c r="D1520" s="33"/>
      <c r="E1520" s="33"/>
      <c r="F1520" s="49" t="s">
        <v>837</v>
      </c>
    </row>
    <row r="1521" spans="2:6" ht="12.75">
      <c r="B1521" s="32">
        <f t="shared" si="7"/>
        <v>0.9506944444444441</v>
      </c>
      <c r="C1521" s="32">
        <v>0.003472222222222222</v>
      </c>
      <c r="D1521" s="33" t="s">
        <v>522</v>
      </c>
      <c r="E1521" s="33"/>
      <c r="F1521" s="33" t="s">
        <v>838</v>
      </c>
    </row>
    <row r="1522" spans="2:6" ht="12.75">
      <c r="B1522" s="32">
        <f t="shared" si="7"/>
        <v>0.9541666666666663</v>
      </c>
      <c r="C1522" s="32"/>
      <c r="D1522" s="33"/>
      <c r="E1522" s="33"/>
      <c r="F1522" s="33" t="s">
        <v>809</v>
      </c>
    </row>
    <row r="1523" spans="2:6" ht="12.75">
      <c r="B1523" s="32">
        <f t="shared" si="7"/>
        <v>0.9541666666666663</v>
      </c>
      <c r="C1523" s="32">
        <v>0.0020833333333333333</v>
      </c>
      <c r="D1523" s="33"/>
      <c r="E1523" s="33"/>
      <c r="F1523" s="33" t="s">
        <v>809</v>
      </c>
    </row>
    <row r="1524" spans="2:6" ht="12.75">
      <c r="B1524" s="32">
        <f t="shared" si="7"/>
        <v>0.9562499999999996</v>
      </c>
      <c r="C1524" s="32">
        <v>0.0020833333333333333</v>
      </c>
      <c r="D1524" s="33"/>
      <c r="E1524" s="33"/>
      <c r="F1524" s="33" t="s">
        <v>809</v>
      </c>
    </row>
    <row r="1525" spans="2:6" ht="12.75">
      <c r="B1525" s="32">
        <f t="shared" si="7"/>
        <v>0.9583333333333329</v>
      </c>
      <c r="C1525" s="32">
        <v>0.0020833333333333333</v>
      </c>
      <c r="D1525" s="33"/>
      <c r="E1525" s="33"/>
      <c r="F1525" s="34"/>
    </row>
    <row r="1526" spans="2:6" ht="12.75">
      <c r="B1526" s="32">
        <f t="shared" si="7"/>
        <v>0.9604166666666663</v>
      </c>
      <c r="C1526" s="35"/>
      <c r="D1526" s="33"/>
      <c r="E1526" s="33"/>
      <c r="F1526" s="34" t="s">
        <v>653</v>
      </c>
    </row>
    <row r="1527" spans="2:6" ht="25.5">
      <c r="B1527" s="32">
        <f t="shared" si="7"/>
        <v>0.9604166666666663</v>
      </c>
      <c r="C1527" s="33"/>
      <c r="D1527" s="33"/>
      <c r="E1527" s="33"/>
      <c r="F1527" s="34" t="s">
        <v>543</v>
      </c>
    </row>
    <row r="1528" spans="2:5" ht="12.75">
      <c r="B1528" s="32">
        <f t="shared" si="7"/>
        <v>0.9604166666666663</v>
      </c>
      <c r="C1528" s="33"/>
      <c r="D1528" s="33"/>
      <c r="E1528" s="33"/>
    </row>
    <row r="1530" ht="12.75">
      <c r="F1530" s="33" t="s">
        <v>515</v>
      </c>
    </row>
    <row r="1531" spans="2:6" ht="12.75">
      <c r="B1531" s="32" t="s">
        <v>545</v>
      </c>
      <c r="C1531" s="32" t="s">
        <v>559</v>
      </c>
      <c r="D1531" s="33" t="s">
        <v>514</v>
      </c>
      <c r="E1531" s="33"/>
      <c r="F1531" s="48" t="s">
        <v>802</v>
      </c>
    </row>
    <row r="1532" spans="2:6" ht="12.75">
      <c r="B1532" s="32"/>
      <c r="C1532" s="32"/>
      <c r="D1532" s="33"/>
      <c r="E1532" s="33"/>
      <c r="F1532" s="48" t="s">
        <v>803</v>
      </c>
    </row>
    <row r="1533" spans="2:6" ht="12.75">
      <c r="B1533" s="32"/>
      <c r="C1533" s="32"/>
      <c r="D1533" s="33"/>
      <c r="E1533" s="33"/>
      <c r="F1533" s="48" t="s">
        <v>804</v>
      </c>
    </row>
    <row r="1534" spans="2:6" ht="12.75">
      <c r="B1534" s="32"/>
      <c r="C1534" s="32"/>
      <c r="D1534" s="33"/>
      <c r="E1534" s="33"/>
      <c r="F1534" s="33" t="s">
        <v>516</v>
      </c>
    </row>
    <row r="1535" spans="2:6" ht="12.75">
      <c r="B1535" s="32"/>
      <c r="C1535" s="32"/>
      <c r="D1535" s="33"/>
      <c r="E1535" s="33"/>
      <c r="F1535" s="34" t="s">
        <v>664</v>
      </c>
    </row>
    <row r="1536" spans="2:6" ht="12.75">
      <c r="B1536" s="32"/>
      <c r="C1536" s="32"/>
      <c r="D1536" s="33"/>
      <c r="E1536" s="33"/>
      <c r="F1536" s="34"/>
    </row>
    <row r="1537" spans="2:6" ht="38.25">
      <c r="B1537" s="32"/>
      <c r="C1537" s="32"/>
      <c r="D1537" s="33"/>
      <c r="E1537" s="33"/>
      <c r="F1537" s="34" t="s">
        <v>806</v>
      </c>
    </row>
    <row r="1538" spans="2:6" ht="38.25">
      <c r="B1538" s="32">
        <v>0.8125</v>
      </c>
      <c r="C1538" s="32">
        <v>0</v>
      </c>
      <c r="D1538" s="34" t="s">
        <v>805</v>
      </c>
      <c r="E1538" s="33"/>
      <c r="F1538" s="34"/>
    </row>
    <row r="1539" spans="2:6" ht="38.25">
      <c r="B1539" s="32">
        <f aca="true" t="shared" si="8" ref="B1539:B1574">B1538+C1538</f>
        <v>0.8125</v>
      </c>
      <c r="C1539" s="32">
        <v>0</v>
      </c>
      <c r="D1539" s="33" t="s">
        <v>592</v>
      </c>
      <c r="E1539" s="33"/>
      <c r="F1539" s="40" t="s">
        <v>641</v>
      </c>
    </row>
    <row r="1540" spans="2:6" ht="38.25">
      <c r="B1540" s="32">
        <f t="shared" si="8"/>
        <v>0.8125</v>
      </c>
      <c r="C1540" s="32">
        <v>0</v>
      </c>
      <c r="D1540" s="33" t="s">
        <v>519</v>
      </c>
      <c r="E1540" s="33"/>
      <c r="F1540" s="34" t="s">
        <v>521</v>
      </c>
    </row>
    <row r="1541" spans="2:6" ht="51">
      <c r="B1541" s="32">
        <f t="shared" si="8"/>
        <v>0.8125</v>
      </c>
      <c r="C1541" s="32">
        <v>0</v>
      </c>
      <c r="D1541" s="34" t="s">
        <v>668</v>
      </c>
      <c r="E1541" s="33"/>
      <c r="F1541" s="34" t="s">
        <v>807</v>
      </c>
    </row>
    <row r="1542" spans="2:6" ht="12.75">
      <c r="B1542" s="32">
        <f t="shared" si="8"/>
        <v>0.8125</v>
      </c>
      <c r="C1542" s="32">
        <v>0.027777777777777776</v>
      </c>
      <c r="D1542" s="33" t="s">
        <v>522</v>
      </c>
      <c r="E1542" s="33"/>
      <c r="F1542" s="34"/>
    </row>
    <row r="1543" spans="2:6" ht="12.75">
      <c r="B1543" s="32">
        <f t="shared" si="8"/>
        <v>0.8402777777777778</v>
      </c>
      <c r="C1543" s="32"/>
      <c r="D1543" s="33"/>
      <c r="E1543" s="33"/>
      <c r="F1543" s="34" t="s">
        <v>844</v>
      </c>
    </row>
    <row r="1544" spans="2:6" ht="12.75">
      <c r="B1544" s="32">
        <f t="shared" si="8"/>
        <v>0.8402777777777778</v>
      </c>
      <c r="C1544" s="32">
        <v>0</v>
      </c>
      <c r="D1544" s="33"/>
      <c r="E1544" s="33"/>
      <c r="F1544" s="34" t="s">
        <v>666</v>
      </c>
    </row>
    <row r="1545" spans="2:6" ht="12.75">
      <c r="B1545" s="32">
        <f t="shared" si="8"/>
        <v>0.8402777777777778</v>
      </c>
      <c r="C1545" s="32"/>
      <c r="D1545" s="33"/>
      <c r="E1545" s="33"/>
      <c r="F1545" s="34" t="s">
        <v>517</v>
      </c>
    </row>
    <row r="1546" spans="2:6" ht="12.75">
      <c r="B1546" s="32">
        <f t="shared" si="8"/>
        <v>0.8402777777777778</v>
      </c>
      <c r="C1546" s="32"/>
      <c r="D1546" s="33"/>
      <c r="E1546" s="33"/>
      <c r="F1546" s="34"/>
    </row>
    <row r="1547" spans="2:6" ht="25.5">
      <c r="B1547" s="32">
        <f t="shared" si="8"/>
        <v>0.8402777777777778</v>
      </c>
      <c r="C1547" s="32"/>
      <c r="D1547" s="33"/>
      <c r="E1547" s="33"/>
      <c r="F1547" s="49" t="s">
        <v>808</v>
      </c>
    </row>
    <row r="1548" spans="2:6" ht="12.75">
      <c r="B1548" s="32">
        <f t="shared" si="8"/>
        <v>0.8402777777777778</v>
      </c>
      <c r="C1548" s="32"/>
      <c r="D1548" s="33"/>
      <c r="E1548" s="33"/>
      <c r="F1548" s="40" t="s">
        <v>809</v>
      </c>
    </row>
    <row r="1549" spans="2:6" ht="12.75">
      <c r="B1549" s="32">
        <f t="shared" si="8"/>
        <v>0.8402777777777778</v>
      </c>
      <c r="C1549" s="32">
        <v>0</v>
      </c>
      <c r="D1549" s="33"/>
      <c r="E1549" s="33"/>
      <c r="F1549" s="40" t="s">
        <v>809</v>
      </c>
    </row>
    <row r="1550" spans="2:6" ht="12.75">
      <c r="B1550" s="32">
        <f t="shared" si="8"/>
        <v>0.8402777777777778</v>
      </c>
      <c r="C1550" s="32">
        <v>0</v>
      </c>
      <c r="D1550" s="33"/>
      <c r="E1550" s="33"/>
      <c r="F1550" s="40" t="s">
        <v>809</v>
      </c>
    </row>
    <row r="1551" spans="2:6" ht="12.75">
      <c r="B1551" s="32">
        <f t="shared" si="8"/>
        <v>0.8402777777777778</v>
      </c>
      <c r="C1551" s="32">
        <v>0</v>
      </c>
      <c r="D1551" s="33"/>
      <c r="E1551" s="33"/>
      <c r="F1551" s="40" t="s">
        <v>809</v>
      </c>
    </row>
    <row r="1552" spans="2:6" ht="38.25">
      <c r="B1552" s="32">
        <f t="shared" si="8"/>
        <v>0.8402777777777778</v>
      </c>
      <c r="C1552" s="32">
        <v>0</v>
      </c>
      <c r="D1552" s="33"/>
      <c r="E1552" s="33"/>
      <c r="F1552" s="34" t="s">
        <v>810</v>
      </c>
    </row>
    <row r="1553" spans="2:6" ht="63.75">
      <c r="B1553" s="32">
        <f t="shared" si="8"/>
        <v>0.8402777777777778</v>
      </c>
      <c r="C1553" s="32"/>
      <c r="D1553" s="34" t="s">
        <v>591</v>
      </c>
      <c r="E1553" s="33"/>
      <c r="F1553" s="34"/>
    </row>
    <row r="1554" spans="2:6" ht="12.75">
      <c r="B1554" s="32">
        <f t="shared" si="8"/>
        <v>0.8402777777777778</v>
      </c>
      <c r="C1554" s="32"/>
      <c r="D1554" s="33"/>
      <c r="E1554" s="33"/>
      <c r="F1554" s="49" t="s">
        <v>811</v>
      </c>
    </row>
    <row r="1555" spans="2:6" ht="12.75">
      <c r="B1555" s="32">
        <f t="shared" si="8"/>
        <v>0.8402777777777778</v>
      </c>
      <c r="C1555" s="32">
        <v>0.003472222222222222</v>
      </c>
      <c r="D1555" s="33"/>
      <c r="E1555" s="33"/>
      <c r="F1555" s="34" t="s">
        <v>812</v>
      </c>
    </row>
    <row r="1556" spans="2:6" ht="12.75">
      <c r="B1556" s="32">
        <f t="shared" si="8"/>
        <v>0.84375</v>
      </c>
      <c r="C1556" s="32">
        <v>0.0006944444444444445</v>
      </c>
      <c r="D1556" s="33" t="s">
        <v>525</v>
      </c>
      <c r="E1556" s="33"/>
      <c r="F1556" s="34" t="s">
        <v>813</v>
      </c>
    </row>
    <row r="1557" spans="2:6" ht="12.75">
      <c r="B1557" s="32">
        <f t="shared" si="8"/>
        <v>0.8444444444444444</v>
      </c>
      <c r="C1557" s="32">
        <v>0.0006944444444444445</v>
      </c>
      <c r="D1557" s="33" t="s">
        <v>528</v>
      </c>
      <c r="E1557" s="42"/>
      <c r="F1557" s="34"/>
    </row>
    <row r="1558" spans="2:6" ht="12.75">
      <c r="B1558" s="32">
        <f t="shared" si="8"/>
        <v>0.8451388888888889</v>
      </c>
      <c r="C1558" s="32"/>
      <c r="D1558" s="33"/>
      <c r="E1558" s="42"/>
      <c r="F1558" s="49" t="s">
        <v>814</v>
      </c>
    </row>
    <row r="1559" spans="2:6" ht="12.75">
      <c r="B1559" s="32">
        <f t="shared" si="8"/>
        <v>0.8451388888888889</v>
      </c>
      <c r="C1559" s="32">
        <v>0.003472222222222222</v>
      </c>
      <c r="D1559" s="33"/>
      <c r="E1559" s="42"/>
      <c r="F1559" s="34" t="s">
        <v>815</v>
      </c>
    </row>
    <row r="1560" spans="2:6" ht="12.75">
      <c r="B1560" s="32">
        <f t="shared" si="8"/>
        <v>0.8486111111111111</v>
      </c>
      <c r="C1560" s="32">
        <v>0.003472222222222222</v>
      </c>
      <c r="D1560" s="33" t="s">
        <v>529</v>
      </c>
      <c r="E1560" s="42"/>
      <c r="F1560" s="34" t="s">
        <v>816</v>
      </c>
    </row>
    <row r="1561" spans="2:6" ht="12.75">
      <c r="B1561" s="32">
        <f t="shared" si="8"/>
        <v>0.8520833333333333</v>
      </c>
      <c r="C1561" s="32">
        <v>0.003472222222222222</v>
      </c>
      <c r="D1561" s="33" t="s">
        <v>529</v>
      </c>
      <c r="E1561" s="42"/>
      <c r="F1561" s="34"/>
    </row>
    <row r="1562" spans="2:6" ht="12.75">
      <c r="B1562" s="32">
        <f t="shared" si="8"/>
        <v>0.8555555555555555</v>
      </c>
      <c r="C1562" s="32"/>
      <c r="D1562" s="33"/>
      <c r="E1562" s="33"/>
      <c r="F1562" s="49" t="s">
        <v>817</v>
      </c>
    </row>
    <row r="1563" spans="2:6" ht="12.75">
      <c r="B1563" s="32">
        <f t="shared" si="8"/>
        <v>0.8555555555555555</v>
      </c>
      <c r="C1563" s="32">
        <v>0.003472222222222222</v>
      </c>
      <c r="D1563" s="33"/>
      <c r="E1563" s="33"/>
      <c r="F1563" s="40" t="s">
        <v>818</v>
      </c>
    </row>
    <row r="1564" spans="2:6" ht="12.75">
      <c r="B1564" s="32">
        <f t="shared" si="8"/>
        <v>0.8590277777777777</v>
      </c>
      <c r="C1564" s="32">
        <v>0.003472222222222222</v>
      </c>
      <c r="D1564" s="33" t="s">
        <v>529</v>
      </c>
      <c r="E1564" s="33"/>
      <c r="F1564" s="40" t="s">
        <v>819</v>
      </c>
    </row>
    <row r="1565" spans="2:6" ht="12.75">
      <c r="B1565" s="32">
        <f t="shared" si="8"/>
        <v>0.8624999999999999</v>
      </c>
      <c r="C1565" s="32">
        <v>0.003472222222222222</v>
      </c>
      <c r="D1565" s="33" t="s">
        <v>530</v>
      </c>
      <c r="E1565" s="33"/>
      <c r="F1565" s="40" t="s">
        <v>820</v>
      </c>
    </row>
    <row r="1566" spans="2:6" ht="12.75">
      <c r="B1566" s="32">
        <f t="shared" si="8"/>
        <v>0.8659722222222221</v>
      </c>
      <c r="C1566" s="32">
        <v>0.003472222222222222</v>
      </c>
      <c r="D1566" s="33" t="s">
        <v>531</v>
      </c>
      <c r="E1566" s="33"/>
      <c r="F1566" s="40" t="s">
        <v>821</v>
      </c>
    </row>
    <row r="1567" spans="2:6" ht="12.75">
      <c r="B1567" s="32">
        <f t="shared" si="8"/>
        <v>0.8694444444444444</v>
      </c>
      <c r="C1567" s="32">
        <v>0.003472222222222222</v>
      </c>
      <c r="D1567" s="33" t="s">
        <v>532</v>
      </c>
      <c r="E1567" s="33"/>
      <c r="F1567" s="34" t="s">
        <v>822</v>
      </c>
    </row>
    <row r="1568" spans="2:6" ht="12.75">
      <c r="B1568" s="32">
        <f t="shared" si="8"/>
        <v>0.8729166666666666</v>
      </c>
      <c r="C1568" s="32">
        <v>0.003472222222222222</v>
      </c>
      <c r="D1568" s="33" t="s">
        <v>533</v>
      </c>
      <c r="E1568" s="33"/>
      <c r="F1568" s="40" t="s">
        <v>823</v>
      </c>
    </row>
    <row r="1569" spans="2:6" ht="12.75">
      <c r="B1569" s="32">
        <f t="shared" si="8"/>
        <v>0.8763888888888888</v>
      </c>
      <c r="C1569" s="32">
        <v>0.003472222222222222</v>
      </c>
      <c r="D1569" s="33" t="s">
        <v>535</v>
      </c>
      <c r="E1569" s="33"/>
      <c r="F1569" s="34" t="s">
        <v>824</v>
      </c>
    </row>
    <row r="1570" spans="2:6" ht="12.75">
      <c r="B1570" s="32">
        <f t="shared" si="8"/>
        <v>0.879861111111111</v>
      </c>
      <c r="C1570" s="32">
        <v>0.003472222222222222</v>
      </c>
      <c r="D1570" s="33" t="s">
        <v>536</v>
      </c>
      <c r="E1570" s="33"/>
      <c r="F1570" s="40" t="s">
        <v>825</v>
      </c>
    </row>
    <row r="1571" spans="2:6" ht="12.75">
      <c r="B1571" s="32">
        <f t="shared" si="8"/>
        <v>0.8833333333333332</v>
      </c>
      <c r="C1571" s="32">
        <v>0.003472222222222222</v>
      </c>
      <c r="D1571" s="33" t="s">
        <v>537</v>
      </c>
      <c r="E1571" s="33"/>
      <c r="F1571" s="40"/>
    </row>
    <row r="1572" spans="2:6" ht="12.75">
      <c r="B1572" s="32">
        <f t="shared" si="8"/>
        <v>0.8868055555555554</v>
      </c>
      <c r="C1572" s="32"/>
      <c r="D1572" s="33"/>
      <c r="E1572" s="33"/>
      <c r="F1572" s="48" t="s">
        <v>826</v>
      </c>
    </row>
    <row r="1573" spans="2:6" ht="12.75">
      <c r="B1573" s="32">
        <f t="shared" si="8"/>
        <v>0.8868055555555554</v>
      </c>
      <c r="C1573" s="32">
        <v>0.003472222222222222</v>
      </c>
      <c r="D1573" s="33"/>
      <c r="E1573" s="33"/>
      <c r="F1573" s="45" t="s">
        <v>827</v>
      </c>
    </row>
    <row r="1574" spans="2:6" ht="12.75">
      <c r="B1574" s="32">
        <f t="shared" si="8"/>
        <v>0.8902777777777776</v>
      </c>
      <c r="C1574" s="32">
        <v>0.0006944444444444445</v>
      </c>
      <c r="D1574" s="33"/>
      <c r="E1574" s="33"/>
      <c r="F1574" s="34" t="s">
        <v>828</v>
      </c>
    </row>
    <row r="1575" spans="2:6" ht="12.75">
      <c r="B1575" s="32">
        <f>B1573+C1573</f>
        <v>0.8902777777777776</v>
      </c>
      <c r="C1575" s="32">
        <v>0.006944444444444444</v>
      </c>
      <c r="D1575" s="33" t="s">
        <v>529</v>
      </c>
      <c r="E1575" s="33"/>
      <c r="F1575" s="50" t="s">
        <v>829</v>
      </c>
    </row>
    <row r="1576" spans="2:6" ht="12.75">
      <c r="B1576" s="32">
        <f aca="true" t="shared" si="9" ref="B1576:B1595">B1575+C1575</f>
        <v>0.897222222222222</v>
      </c>
      <c r="C1576" s="32">
        <v>0.006944444444444444</v>
      </c>
      <c r="D1576" s="33" t="s">
        <v>530</v>
      </c>
      <c r="E1576" s="33"/>
      <c r="F1576" s="51" t="s">
        <v>830</v>
      </c>
    </row>
    <row r="1577" spans="2:6" ht="12.75">
      <c r="B1577" s="32">
        <f t="shared" si="9"/>
        <v>0.9041666666666665</v>
      </c>
      <c r="C1577" s="32">
        <v>0.006944444444444444</v>
      </c>
      <c r="D1577" s="33" t="s">
        <v>531</v>
      </c>
      <c r="E1577" s="33"/>
      <c r="F1577" s="34"/>
    </row>
    <row r="1578" spans="2:6" ht="12.75">
      <c r="B1578" s="32">
        <f t="shared" si="9"/>
        <v>0.9111111111111109</v>
      </c>
      <c r="C1578" s="32"/>
      <c r="D1578" s="33"/>
      <c r="E1578" s="33"/>
      <c r="F1578" s="49" t="s">
        <v>831</v>
      </c>
    </row>
    <row r="1579" spans="2:6" ht="12.75">
      <c r="B1579" s="32">
        <f t="shared" si="9"/>
        <v>0.9111111111111109</v>
      </c>
      <c r="C1579" s="32">
        <v>0.003472222222222222</v>
      </c>
      <c r="D1579" s="33"/>
      <c r="E1579" s="33"/>
      <c r="F1579" s="34"/>
    </row>
    <row r="1580" spans="2:6" ht="12.75">
      <c r="B1580" s="32">
        <f t="shared" si="9"/>
        <v>0.9145833333333331</v>
      </c>
      <c r="C1580" s="32">
        <v>0.003472222222222222</v>
      </c>
      <c r="D1580" s="33" t="s">
        <v>832</v>
      </c>
      <c r="E1580" s="33"/>
      <c r="F1580" s="48" t="s">
        <v>833</v>
      </c>
    </row>
    <row r="1581" spans="2:6" ht="12.75">
      <c r="B1581" s="32">
        <f t="shared" si="9"/>
        <v>0.9180555555555553</v>
      </c>
      <c r="C1581" s="32">
        <v>0.0006944444444444445</v>
      </c>
      <c r="D1581" s="33"/>
      <c r="E1581" s="33"/>
      <c r="F1581" s="34" t="s">
        <v>828</v>
      </c>
    </row>
    <row r="1582" spans="2:6" ht="12.75">
      <c r="B1582" s="32">
        <f t="shared" si="9"/>
        <v>0.9187499999999997</v>
      </c>
      <c r="C1582" s="32">
        <v>0.010416666666666666</v>
      </c>
      <c r="D1582" s="33" t="s">
        <v>834</v>
      </c>
      <c r="E1582" s="33"/>
      <c r="F1582" s="34" t="s">
        <v>829</v>
      </c>
    </row>
    <row r="1583" spans="2:6" ht="12.75">
      <c r="B1583" s="32">
        <f t="shared" si="9"/>
        <v>0.9291666666666664</v>
      </c>
      <c r="C1583" s="32">
        <v>0.010416666666666666</v>
      </c>
      <c r="D1583" s="33" t="s">
        <v>835</v>
      </c>
      <c r="E1583" s="33"/>
      <c r="F1583" s="34" t="s">
        <v>830</v>
      </c>
    </row>
    <row r="1584" spans="2:6" ht="12.75">
      <c r="B1584" s="32">
        <f t="shared" si="9"/>
        <v>0.939583333333333</v>
      </c>
      <c r="C1584" s="32">
        <v>0.010416666666666666</v>
      </c>
      <c r="D1584" s="33" t="s">
        <v>836</v>
      </c>
      <c r="E1584" s="33"/>
      <c r="F1584" s="34"/>
    </row>
    <row r="1585" spans="2:6" ht="12.75">
      <c r="B1585" s="32">
        <f t="shared" si="9"/>
        <v>0.9499999999999996</v>
      </c>
      <c r="C1585" s="32"/>
      <c r="D1585" s="33"/>
      <c r="E1585" s="33"/>
      <c r="F1585" s="48" t="s">
        <v>803</v>
      </c>
    </row>
    <row r="1586" spans="1:6" ht="12.75">
      <c r="A1586" s="9"/>
      <c r="B1586" s="32">
        <f t="shared" si="9"/>
        <v>0.9499999999999996</v>
      </c>
      <c r="C1586" s="32">
        <v>0.0006944444444444445</v>
      </c>
      <c r="D1586" s="33"/>
      <c r="E1586" s="33"/>
      <c r="F1586" s="48"/>
    </row>
    <row r="1587" spans="2:6" ht="25.5">
      <c r="B1587" s="32">
        <f t="shared" si="9"/>
        <v>0.9506944444444441</v>
      </c>
      <c r="C1587" s="32"/>
      <c r="D1587" s="33"/>
      <c r="E1587" s="33"/>
      <c r="F1587" s="49" t="s">
        <v>837</v>
      </c>
    </row>
    <row r="1588" spans="2:6" ht="12.75">
      <c r="B1588" s="32">
        <f t="shared" si="9"/>
        <v>0.9506944444444441</v>
      </c>
      <c r="C1588" s="32">
        <v>0.003472222222222222</v>
      </c>
      <c r="D1588" s="33" t="s">
        <v>522</v>
      </c>
      <c r="E1588" s="33"/>
      <c r="F1588" s="33" t="s">
        <v>838</v>
      </c>
    </row>
    <row r="1589" spans="2:6" ht="12.75">
      <c r="B1589" s="32">
        <f t="shared" si="9"/>
        <v>0.9541666666666663</v>
      </c>
      <c r="C1589" s="32"/>
      <c r="D1589" s="33"/>
      <c r="E1589" s="33"/>
      <c r="F1589" s="33" t="s">
        <v>809</v>
      </c>
    </row>
    <row r="1590" spans="2:6" ht="12.75">
      <c r="B1590" s="32">
        <f t="shared" si="9"/>
        <v>0.9541666666666663</v>
      </c>
      <c r="C1590" s="32">
        <v>0.0020833333333333333</v>
      </c>
      <c r="D1590" s="33"/>
      <c r="E1590" s="33"/>
      <c r="F1590" s="33" t="s">
        <v>809</v>
      </c>
    </row>
    <row r="1591" spans="2:6" ht="12.75">
      <c r="B1591" s="32">
        <f t="shared" si="9"/>
        <v>0.9562499999999996</v>
      </c>
      <c r="C1591" s="32">
        <v>0.0020833333333333333</v>
      </c>
      <c r="D1591" s="33"/>
      <c r="E1591" s="33"/>
      <c r="F1591" s="33" t="s">
        <v>809</v>
      </c>
    </row>
    <row r="1592" spans="2:6" ht="12.75">
      <c r="B1592" s="32">
        <f t="shared" si="9"/>
        <v>0.9583333333333329</v>
      </c>
      <c r="C1592" s="32">
        <v>0.0020833333333333333</v>
      </c>
      <c r="D1592" s="33"/>
      <c r="E1592" s="33"/>
      <c r="F1592" s="34"/>
    </row>
    <row r="1593" spans="2:6" ht="12.75">
      <c r="B1593" s="32">
        <f t="shared" si="9"/>
        <v>0.9604166666666663</v>
      </c>
      <c r="C1593" s="35"/>
      <c r="D1593" s="33"/>
      <c r="E1593" s="33"/>
      <c r="F1593" s="34" t="s">
        <v>667</v>
      </c>
    </row>
    <row r="1594" spans="2:6" ht="25.5">
      <c r="B1594" s="32">
        <f t="shared" si="9"/>
        <v>0.9604166666666663</v>
      </c>
      <c r="C1594" s="33"/>
      <c r="D1594" s="33"/>
      <c r="E1594" s="33"/>
      <c r="F1594" s="34" t="s">
        <v>543</v>
      </c>
    </row>
    <row r="1595" spans="2:5" ht="12.75">
      <c r="B1595" s="32">
        <f t="shared" si="9"/>
        <v>0.9604166666666663</v>
      </c>
      <c r="C1595" s="33"/>
      <c r="D1595" s="33"/>
      <c r="E1595" s="33"/>
    </row>
    <row r="1597" ht="12.75">
      <c r="F1597" s="33" t="s">
        <v>515</v>
      </c>
    </row>
    <row r="1598" spans="2:6" ht="12.75">
      <c r="B1598" s="32" t="s">
        <v>545</v>
      </c>
      <c r="C1598" s="32" t="s">
        <v>559</v>
      </c>
      <c r="D1598" s="33" t="s">
        <v>514</v>
      </c>
      <c r="E1598" s="33"/>
      <c r="F1598" s="48" t="s">
        <v>802</v>
      </c>
    </row>
    <row r="1599" spans="2:6" ht="12.75">
      <c r="B1599" s="32"/>
      <c r="C1599" s="32"/>
      <c r="D1599" s="33"/>
      <c r="E1599" s="33"/>
      <c r="F1599" s="48" t="s">
        <v>803</v>
      </c>
    </row>
    <row r="1600" spans="2:6" ht="12.75">
      <c r="B1600" s="32"/>
      <c r="C1600" s="32"/>
      <c r="D1600" s="33"/>
      <c r="E1600" s="33"/>
      <c r="F1600" s="48" t="s">
        <v>804</v>
      </c>
    </row>
    <row r="1601" spans="2:6" ht="12.75">
      <c r="B1601" s="32"/>
      <c r="C1601" s="32"/>
      <c r="D1601" s="33"/>
      <c r="E1601" s="33"/>
      <c r="F1601" s="33" t="s">
        <v>516</v>
      </c>
    </row>
    <row r="1602" spans="2:6" ht="12.75">
      <c r="B1602" s="32"/>
      <c r="C1602" s="32"/>
      <c r="D1602" s="33"/>
      <c r="E1602" s="33"/>
      <c r="F1602" s="34" t="s">
        <v>664</v>
      </c>
    </row>
    <row r="1603" spans="2:6" ht="12.75">
      <c r="B1603" s="32"/>
      <c r="C1603" s="32"/>
      <c r="D1603" s="33"/>
      <c r="E1603" s="33"/>
      <c r="F1603" s="34"/>
    </row>
    <row r="1604" spans="2:6" ht="38.25">
      <c r="B1604" s="32"/>
      <c r="C1604" s="32"/>
      <c r="D1604" s="33"/>
      <c r="E1604" s="33"/>
      <c r="F1604" s="34" t="s">
        <v>806</v>
      </c>
    </row>
    <row r="1605" spans="2:6" ht="38.25">
      <c r="B1605" s="32">
        <v>0.8125</v>
      </c>
      <c r="C1605" s="32">
        <v>0</v>
      </c>
      <c r="D1605" s="34" t="s">
        <v>805</v>
      </c>
      <c r="E1605" s="33"/>
      <c r="F1605" s="34"/>
    </row>
    <row r="1606" spans="2:6" ht="38.25">
      <c r="B1606" s="32">
        <f aca="true" t="shared" si="10" ref="B1606:B1641">B1605+C1605</f>
        <v>0.8125</v>
      </c>
      <c r="C1606" s="32">
        <v>0</v>
      </c>
      <c r="D1606" s="33" t="s">
        <v>592</v>
      </c>
      <c r="E1606" s="33"/>
      <c r="F1606" s="40" t="s">
        <v>641</v>
      </c>
    </row>
    <row r="1607" spans="2:6" ht="38.25">
      <c r="B1607" s="32">
        <f t="shared" si="10"/>
        <v>0.8125</v>
      </c>
      <c r="C1607" s="32">
        <v>0</v>
      </c>
      <c r="D1607" s="33" t="s">
        <v>519</v>
      </c>
      <c r="E1607" s="33"/>
      <c r="F1607" s="34" t="s">
        <v>521</v>
      </c>
    </row>
    <row r="1608" spans="2:6" ht="51">
      <c r="B1608" s="32">
        <f t="shared" si="10"/>
        <v>0.8125</v>
      </c>
      <c r="C1608" s="32">
        <v>0</v>
      </c>
      <c r="D1608" s="34" t="s">
        <v>668</v>
      </c>
      <c r="E1608" s="33"/>
      <c r="F1608" s="34" t="s">
        <v>807</v>
      </c>
    </row>
    <row r="1609" spans="2:6" ht="12.75">
      <c r="B1609" s="32">
        <f t="shared" si="10"/>
        <v>0.8125</v>
      </c>
      <c r="C1609" s="32">
        <v>0.027777777777777776</v>
      </c>
      <c r="D1609" s="33" t="s">
        <v>522</v>
      </c>
      <c r="E1609" s="33"/>
      <c r="F1609" s="34"/>
    </row>
    <row r="1610" spans="2:6" ht="12.75">
      <c r="B1610" s="32">
        <f t="shared" si="10"/>
        <v>0.8402777777777778</v>
      </c>
      <c r="C1610" s="32"/>
      <c r="D1610" s="33"/>
      <c r="E1610" s="33"/>
      <c r="F1610" s="34" t="s">
        <v>844</v>
      </c>
    </row>
    <row r="1611" spans="2:6" ht="12.75">
      <c r="B1611" s="32">
        <f t="shared" si="10"/>
        <v>0.8402777777777778</v>
      </c>
      <c r="C1611" s="32">
        <v>0</v>
      </c>
      <c r="D1611" s="33"/>
      <c r="E1611" s="33"/>
      <c r="F1611" s="34" t="s">
        <v>666</v>
      </c>
    </row>
    <row r="1612" spans="2:6" ht="12.75">
      <c r="B1612" s="32">
        <f t="shared" si="10"/>
        <v>0.8402777777777778</v>
      </c>
      <c r="C1612" s="32"/>
      <c r="D1612" s="33"/>
      <c r="E1612" s="33"/>
      <c r="F1612" s="34" t="s">
        <v>517</v>
      </c>
    </row>
    <row r="1613" spans="2:6" ht="12.75">
      <c r="B1613" s="32">
        <f t="shared" si="10"/>
        <v>0.8402777777777778</v>
      </c>
      <c r="C1613" s="32"/>
      <c r="D1613" s="33"/>
      <c r="E1613" s="33"/>
      <c r="F1613" s="34"/>
    </row>
    <row r="1614" spans="2:6" ht="25.5">
      <c r="B1614" s="32">
        <f t="shared" si="10"/>
        <v>0.8402777777777778</v>
      </c>
      <c r="C1614" s="32"/>
      <c r="D1614" s="33"/>
      <c r="E1614" s="33"/>
      <c r="F1614" s="49" t="s">
        <v>808</v>
      </c>
    </row>
    <row r="1615" spans="2:6" ht="12.75">
      <c r="B1615" s="32">
        <f t="shared" si="10"/>
        <v>0.8402777777777778</v>
      </c>
      <c r="C1615" s="32"/>
      <c r="D1615" s="33"/>
      <c r="E1615" s="33"/>
      <c r="F1615" s="40" t="s">
        <v>809</v>
      </c>
    </row>
    <row r="1616" spans="2:6" ht="12.75">
      <c r="B1616" s="32">
        <f t="shared" si="10"/>
        <v>0.8402777777777778</v>
      </c>
      <c r="C1616" s="32">
        <v>0</v>
      </c>
      <c r="D1616" s="33"/>
      <c r="E1616" s="33"/>
      <c r="F1616" s="40" t="s">
        <v>809</v>
      </c>
    </row>
    <row r="1617" spans="2:6" ht="12.75">
      <c r="B1617" s="32">
        <f t="shared" si="10"/>
        <v>0.8402777777777778</v>
      </c>
      <c r="C1617" s="32">
        <v>0</v>
      </c>
      <c r="D1617" s="33"/>
      <c r="E1617" s="33"/>
      <c r="F1617" s="40" t="s">
        <v>809</v>
      </c>
    </row>
    <row r="1618" spans="2:6" ht="12.75">
      <c r="B1618" s="32">
        <f t="shared" si="10"/>
        <v>0.8402777777777778</v>
      </c>
      <c r="C1618" s="32">
        <v>0</v>
      </c>
      <c r="D1618" s="33"/>
      <c r="E1618" s="33"/>
      <c r="F1618" s="40" t="s">
        <v>809</v>
      </c>
    </row>
    <row r="1619" spans="2:6" ht="38.25">
      <c r="B1619" s="32">
        <f t="shared" si="10"/>
        <v>0.8402777777777778</v>
      </c>
      <c r="C1619" s="32">
        <v>0</v>
      </c>
      <c r="D1619" s="33"/>
      <c r="E1619" s="33"/>
      <c r="F1619" s="34" t="s">
        <v>810</v>
      </c>
    </row>
    <row r="1620" spans="2:6" ht="63.75">
      <c r="B1620" s="32">
        <f t="shared" si="10"/>
        <v>0.8402777777777778</v>
      </c>
      <c r="C1620" s="32"/>
      <c r="D1620" s="34" t="s">
        <v>591</v>
      </c>
      <c r="E1620" s="33"/>
      <c r="F1620" s="34"/>
    </row>
    <row r="1621" spans="2:6" ht="12.75">
      <c r="B1621" s="32">
        <f t="shared" si="10"/>
        <v>0.8402777777777778</v>
      </c>
      <c r="C1621" s="32"/>
      <c r="D1621" s="33"/>
      <c r="E1621" s="33"/>
      <c r="F1621" s="49" t="s">
        <v>811</v>
      </c>
    </row>
    <row r="1622" spans="2:6" ht="12.75">
      <c r="B1622" s="32">
        <f t="shared" si="10"/>
        <v>0.8402777777777778</v>
      </c>
      <c r="C1622" s="32">
        <v>0.003472222222222222</v>
      </c>
      <c r="D1622" s="33"/>
      <c r="E1622" s="33"/>
      <c r="F1622" s="34" t="s">
        <v>812</v>
      </c>
    </row>
    <row r="1623" spans="2:6" ht="12.75">
      <c r="B1623" s="32">
        <f t="shared" si="10"/>
        <v>0.84375</v>
      </c>
      <c r="C1623" s="32">
        <v>0.0006944444444444445</v>
      </c>
      <c r="D1623" s="33" t="s">
        <v>525</v>
      </c>
      <c r="E1623" s="33"/>
      <c r="F1623" s="34" t="s">
        <v>813</v>
      </c>
    </row>
    <row r="1624" spans="2:6" ht="12.75">
      <c r="B1624" s="32">
        <f t="shared" si="10"/>
        <v>0.8444444444444444</v>
      </c>
      <c r="C1624" s="32">
        <v>0.0006944444444444445</v>
      </c>
      <c r="D1624" s="33" t="s">
        <v>528</v>
      </c>
      <c r="E1624" s="42"/>
      <c r="F1624" s="34"/>
    </row>
    <row r="1625" spans="2:6" ht="12.75">
      <c r="B1625" s="32">
        <f t="shared" si="10"/>
        <v>0.8451388888888889</v>
      </c>
      <c r="C1625" s="32"/>
      <c r="D1625" s="33"/>
      <c r="E1625" s="42"/>
      <c r="F1625" s="49" t="s">
        <v>814</v>
      </c>
    </row>
    <row r="1626" spans="2:6" ht="12.75">
      <c r="B1626" s="32">
        <f t="shared" si="10"/>
        <v>0.8451388888888889</v>
      </c>
      <c r="C1626" s="32">
        <v>0.003472222222222222</v>
      </c>
      <c r="D1626" s="33"/>
      <c r="E1626" s="42"/>
      <c r="F1626" s="34" t="s">
        <v>815</v>
      </c>
    </row>
    <row r="1627" spans="2:6" ht="12.75">
      <c r="B1627" s="32">
        <f t="shared" si="10"/>
        <v>0.8486111111111111</v>
      </c>
      <c r="C1627" s="32">
        <v>0.003472222222222222</v>
      </c>
      <c r="D1627" s="33" t="s">
        <v>529</v>
      </c>
      <c r="E1627" s="42"/>
      <c r="F1627" s="34" t="s">
        <v>816</v>
      </c>
    </row>
    <row r="1628" spans="2:6" ht="12.75">
      <c r="B1628" s="32">
        <f t="shared" si="10"/>
        <v>0.8520833333333333</v>
      </c>
      <c r="C1628" s="32">
        <v>0.003472222222222222</v>
      </c>
      <c r="D1628" s="33" t="s">
        <v>529</v>
      </c>
      <c r="E1628" s="42"/>
      <c r="F1628" s="34"/>
    </row>
    <row r="1629" spans="2:6" ht="12.75">
      <c r="B1629" s="32">
        <f t="shared" si="10"/>
        <v>0.8555555555555555</v>
      </c>
      <c r="C1629" s="32"/>
      <c r="D1629" s="33"/>
      <c r="E1629" s="33"/>
      <c r="F1629" s="49" t="s">
        <v>817</v>
      </c>
    </row>
    <row r="1630" spans="2:6" ht="12.75">
      <c r="B1630" s="32">
        <f t="shared" si="10"/>
        <v>0.8555555555555555</v>
      </c>
      <c r="C1630" s="32">
        <v>0.003472222222222222</v>
      </c>
      <c r="D1630" s="33"/>
      <c r="E1630" s="33"/>
      <c r="F1630" s="40" t="s">
        <v>818</v>
      </c>
    </row>
    <row r="1631" spans="2:6" ht="12.75">
      <c r="B1631" s="32">
        <f t="shared" si="10"/>
        <v>0.8590277777777777</v>
      </c>
      <c r="C1631" s="32">
        <v>0.003472222222222222</v>
      </c>
      <c r="D1631" s="33" t="s">
        <v>529</v>
      </c>
      <c r="E1631" s="33"/>
      <c r="F1631" s="40" t="s">
        <v>819</v>
      </c>
    </row>
    <row r="1632" spans="2:6" ht="12.75">
      <c r="B1632" s="32">
        <f t="shared" si="10"/>
        <v>0.8624999999999999</v>
      </c>
      <c r="C1632" s="32">
        <v>0.003472222222222222</v>
      </c>
      <c r="D1632" s="33" t="s">
        <v>530</v>
      </c>
      <c r="E1632" s="33"/>
      <c r="F1632" s="40" t="s">
        <v>820</v>
      </c>
    </row>
    <row r="1633" spans="2:6" ht="12.75">
      <c r="B1633" s="32">
        <f t="shared" si="10"/>
        <v>0.8659722222222221</v>
      </c>
      <c r="C1633" s="32">
        <v>0.003472222222222222</v>
      </c>
      <c r="D1633" s="33" t="s">
        <v>531</v>
      </c>
      <c r="E1633" s="33"/>
      <c r="F1633" s="40" t="s">
        <v>821</v>
      </c>
    </row>
    <row r="1634" spans="2:6" ht="12.75">
      <c r="B1634" s="32">
        <f t="shared" si="10"/>
        <v>0.8694444444444444</v>
      </c>
      <c r="C1634" s="32">
        <v>0.003472222222222222</v>
      </c>
      <c r="D1634" s="33" t="s">
        <v>532</v>
      </c>
      <c r="E1634" s="33"/>
      <c r="F1634" s="34" t="s">
        <v>822</v>
      </c>
    </row>
    <row r="1635" spans="2:6" ht="12.75">
      <c r="B1635" s="32">
        <f t="shared" si="10"/>
        <v>0.8729166666666666</v>
      </c>
      <c r="C1635" s="32">
        <v>0.003472222222222222</v>
      </c>
      <c r="D1635" s="33" t="s">
        <v>533</v>
      </c>
      <c r="E1635" s="33"/>
      <c r="F1635" s="40" t="s">
        <v>823</v>
      </c>
    </row>
    <row r="1636" spans="2:6" ht="12.75">
      <c r="B1636" s="32">
        <f t="shared" si="10"/>
        <v>0.8763888888888888</v>
      </c>
      <c r="C1636" s="32">
        <v>0.003472222222222222</v>
      </c>
      <c r="D1636" s="33" t="s">
        <v>535</v>
      </c>
      <c r="E1636" s="33"/>
      <c r="F1636" s="34" t="s">
        <v>824</v>
      </c>
    </row>
    <row r="1637" spans="2:6" ht="12.75">
      <c r="B1637" s="32">
        <f t="shared" si="10"/>
        <v>0.879861111111111</v>
      </c>
      <c r="C1637" s="32">
        <v>0.003472222222222222</v>
      </c>
      <c r="D1637" s="33" t="s">
        <v>536</v>
      </c>
      <c r="E1637" s="33"/>
      <c r="F1637" s="40" t="s">
        <v>825</v>
      </c>
    </row>
    <row r="1638" spans="2:6" ht="12.75">
      <c r="B1638" s="32">
        <f t="shared" si="10"/>
        <v>0.8833333333333332</v>
      </c>
      <c r="C1638" s="32">
        <v>0.003472222222222222</v>
      </c>
      <c r="D1638" s="33" t="s">
        <v>537</v>
      </c>
      <c r="E1638" s="33"/>
      <c r="F1638" s="40"/>
    </row>
    <row r="1639" spans="2:6" ht="12.75">
      <c r="B1639" s="32">
        <f t="shared" si="10"/>
        <v>0.8868055555555554</v>
      </c>
      <c r="C1639" s="32"/>
      <c r="D1639" s="33"/>
      <c r="E1639" s="33"/>
      <c r="F1639" s="48" t="s">
        <v>826</v>
      </c>
    </row>
    <row r="1640" spans="2:6" ht="12.75">
      <c r="B1640" s="32">
        <f t="shared" si="10"/>
        <v>0.8868055555555554</v>
      </c>
      <c r="C1640" s="32">
        <v>0.003472222222222222</v>
      </c>
      <c r="D1640" s="33"/>
      <c r="E1640" s="33"/>
      <c r="F1640" s="45" t="s">
        <v>827</v>
      </c>
    </row>
    <row r="1641" spans="2:6" ht="12.75">
      <c r="B1641" s="32">
        <f t="shared" si="10"/>
        <v>0.8902777777777776</v>
      </c>
      <c r="C1641" s="32">
        <v>0.0006944444444444445</v>
      </c>
      <c r="D1641" s="33"/>
      <c r="E1641" s="33"/>
      <c r="F1641" s="34" t="s">
        <v>828</v>
      </c>
    </row>
    <row r="1642" spans="2:6" ht="12.75">
      <c r="B1642" s="32">
        <f>B1640+C1640</f>
        <v>0.8902777777777776</v>
      </c>
      <c r="C1642" s="32">
        <v>0.006944444444444444</v>
      </c>
      <c r="D1642" s="33" t="s">
        <v>529</v>
      </c>
      <c r="E1642" s="33"/>
      <c r="F1642" s="50" t="s">
        <v>829</v>
      </c>
    </row>
    <row r="1643" spans="2:6" ht="12.75">
      <c r="B1643" s="32">
        <f aca="true" t="shared" si="11" ref="B1643:B1662">B1642+C1642</f>
        <v>0.897222222222222</v>
      </c>
      <c r="C1643" s="32">
        <v>0.006944444444444444</v>
      </c>
      <c r="D1643" s="33" t="s">
        <v>530</v>
      </c>
      <c r="E1643" s="33"/>
      <c r="F1643" s="51" t="s">
        <v>830</v>
      </c>
    </row>
    <row r="1644" spans="2:6" ht="12.75">
      <c r="B1644" s="32">
        <f t="shared" si="11"/>
        <v>0.9041666666666665</v>
      </c>
      <c r="C1644" s="32">
        <v>0.006944444444444444</v>
      </c>
      <c r="D1644" s="33" t="s">
        <v>531</v>
      </c>
      <c r="E1644" s="33"/>
      <c r="F1644" s="34"/>
    </row>
    <row r="1645" spans="2:6" ht="12.75">
      <c r="B1645" s="32">
        <f t="shared" si="11"/>
        <v>0.9111111111111109</v>
      </c>
      <c r="C1645" s="32"/>
      <c r="D1645" s="33"/>
      <c r="E1645" s="33"/>
      <c r="F1645" s="49" t="s">
        <v>831</v>
      </c>
    </row>
    <row r="1646" spans="2:6" ht="12.75">
      <c r="B1646" s="32">
        <f t="shared" si="11"/>
        <v>0.9111111111111109</v>
      </c>
      <c r="C1646" s="32">
        <v>0.003472222222222222</v>
      </c>
      <c r="D1646" s="33"/>
      <c r="E1646" s="33"/>
      <c r="F1646" s="34"/>
    </row>
    <row r="1647" spans="2:6" ht="12.75">
      <c r="B1647" s="32">
        <f t="shared" si="11"/>
        <v>0.9145833333333331</v>
      </c>
      <c r="C1647" s="32">
        <v>0.003472222222222222</v>
      </c>
      <c r="D1647" s="33" t="s">
        <v>832</v>
      </c>
      <c r="E1647" s="33"/>
      <c r="F1647" s="48" t="s">
        <v>833</v>
      </c>
    </row>
    <row r="1648" spans="2:6" ht="12.75">
      <c r="B1648" s="32">
        <f t="shared" si="11"/>
        <v>0.9180555555555553</v>
      </c>
      <c r="C1648" s="32">
        <v>0.0006944444444444445</v>
      </c>
      <c r="D1648" s="33"/>
      <c r="E1648" s="33"/>
      <c r="F1648" s="34" t="s">
        <v>828</v>
      </c>
    </row>
    <row r="1649" spans="2:6" ht="12.75">
      <c r="B1649" s="32">
        <f t="shared" si="11"/>
        <v>0.9187499999999997</v>
      </c>
      <c r="C1649" s="32">
        <v>0.010416666666666666</v>
      </c>
      <c r="D1649" s="33" t="s">
        <v>834</v>
      </c>
      <c r="E1649" s="33"/>
      <c r="F1649" s="34" t="s">
        <v>829</v>
      </c>
    </row>
    <row r="1650" spans="2:6" ht="12.75">
      <c r="B1650" s="32">
        <f t="shared" si="11"/>
        <v>0.9291666666666664</v>
      </c>
      <c r="C1650" s="32">
        <v>0.010416666666666666</v>
      </c>
      <c r="D1650" s="33" t="s">
        <v>835</v>
      </c>
      <c r="E1650" s="33"/>
      <c r="F1650" s="34" t="s">
        <v>830</v>
      </c>
    </row>
    <row r="1651" spans="2:6" ht="12.75">
      <c r="B1651" s="32">
        <f t="shared" si="11"/>
        <v>0.939583333333333</v>
      </c>
      <c r="C1651" s="32">
        <v>0.010416666666666666</v>
      </c>
      <c r="D1651" s="33" t="s">
        <v>836</v>
      </c>
      <c r="E1651" s="33"/>
      <c r="F1651" s="34"/>
    </row>
    <row r="1652" spans="2:6" ht="12.75">
      <c r="B1652" s="32">
        <f t="shared" si="11"/>
        <v>0.9499999999999996</v>
      </c>
      <c r="C1652" s="32"/>
      <c r="D1652" s="33"/>
      <c r="E1652" s="33"/>
      <c r="F1652" s="48" t="s">
        <v>803</v>
      </c>
    </row>
    <row r="1653" spans="2:6" ht="12.75">
      <c r="B1653" s="32">
        <f t="shared" si="11"/>
        <v>0.9499999999999996</v>
      </c>
      <c r="C1653" s="32">
        <v>0.0006944444444444445</v>
      </c>
      <c r="D1653" s="33"/>
      <c r="E1653" s="33"/>
      <c r="F1653" s="48"/>
    </row>
    <row r="1654" spans="2:6" ht="25.5">
      <c r="B1654" s="32">
        <f t="shared" si="11"/>
        <v>0.9506944444444441</v>
      </c>
      <c r="C1654" s="32"/>
      <c r="D1654" s="33"/>
      <c r="E1654" s="33"/>
      <c r="F1654" s="49" t="s">
        <v>837</v>
      </c>
    </row>
    <row r="1655" spans="2:6" ht="12.75">
      <c r="B1655" s="32">
        <f t="shared" si="11"/>
        <v>0.9506944444444441</v>
      </c>
      <c r="C1655" s="32">
        <v>0.003472222222222222</v>
      </c>
      <c r="D1655" s="33" t="s">
        <v>522</v>
      </c>
      <c r="E1655" s="33"/>
      <c r="F1655" s="33" t="s">
        <v>838</v>
      </c>
    </row>
    <row r="1656" spans="2:6" ht="12.75">
      <c r="B1656" s="32">
        <f t="shared" si="11"/>
        <v>0.9541666666666663</v>
      </c>
      <c r="C1656" s="32"/>
      <c r="D1656" s="33"/>
      <c r="E1656" s="33"/>
      <c r="F1656" s="33" t="s">
        <v>809</v>
      </c>
    </row>
    <row r="1657" spans="2:6" ht="12.75">
      <c r="B1657" s="32">
        <f t="shared" si="11"/>
        <v>0.9541666666666663</v>
      </c>
      <c r="C1657" s="32">
        <v>0.0020833333333333333</v>
      </c>
      <c r="D1657" s="33"/>
      <c r="E1657" s="33"/>
      <c r="F1657" s="33" t="s">
        <v>809</v>
      </c>
    </row>
    <row r="1658" spans="2:6" ht="12.75">
      <c r="B1658" s="32">
        <f t="shared" si="11"/>
        <v>0.9562499999999996</v>
      </c>
      <c r="C1658" s="32">
        <v>0.0020833333333333333</v>
      </c>
      <c r="D1658" s="33"/>
      <c r="E1658" s="33"/>
      <c r="F1658" s="33" t="s">
        <v>809</v>
      </c>
    </row>
    <row r="1659" spans="2:6" ht="12.75">
      <c r="B1659" s="32">
        <f t="shared" si="11"/>
        <v>0.9583333333333329</v>
      </c>
      <c r="C1659" s="32">
        <v>0.0020833333333333333</v>
      </c>
      <c r="D1659" s="33"/>
      <c r="E1659" s="33"/>
      <c r="F1659" s="34"/>
    </row>
    <row r="1660" spans="2:6" ht="12.75">
      <c r="B1660" s="32">
        <f t="shared" si="11"/>
        <v>0.9604166666666663</v>
      </c>
      <c r="C1660" s="35"/>
      <c r="D1660" s="33"/>
      <c r="E1660" s="33"/>
      <c r="F1660" s="34" t="s">
        <v>667</v>
      </c>
    </row>
    <row r="1661" spans="2:6" ht="25.5">
      <c r="B1661" s="32">
        <f t="shared" si="11"/>
        <v>0.9604166666666663</v>
      </c>
      <c r="C1661" s="33"/>
      <c r="D1661" s="33"/>
      <c r="E1661" s="33"/>
      <c r="F1661" s="34" t="s">
        <v>543</v>
      </c>
    </row>
    <row r="1662" spans="2:5" ht="12.75">
      <c r="B1662" s="32">
        <f t="shared" si="11"/>
        <v>0.9604166666666663</v>
      </c>
      <c r="C1662" s="33"/>
      <c r="D1662" s="33"/>
      <c r="E1662" s="33"/>
    </row>
    <row r="1664" ht="12.75">
      <c r="F1664" s="33" t="s">
        <v>515</v>
      </c>
    </row>
    <row r="1665" spans="2:6" ht="12.75">
      <c r="B1665" s="32" t="s">
        <v>545</v>
      </c>
      <c r="C1665" s="32" t="s">
        <v>559</v>
      </c>
      <c r="D1665" s="33" t="s">
        <v>514</v>
      </c>
      <c r="E1665" s="33"/>
      <c r="F1665" s="48" t="s">
        <v>802</v>
      </c>
    </row>
    <row r="1666" spans="2:6" ht="12.75">
      <c r="B1666" s="32"/>
      <c r="C1666" s="32"/>
      <c r="D1666" s="33"/>
      <c r="E1666" s="33"/>
      <c r="F1666" s="48" t="s">
        <v>803</v>
      </c>
    </row>
    <row r="1667" spans="2:6" ht="12.75">
      <c r="B1667" s="32"/>
      <c r="C1667" s="32"/>
      <c r="D1667" s="33"/>
      <c r="E1667" s="33"/>
      <c r="F1667" s="48" t="s">
        <v>804</v>
      </c>
    </row>
    <row r="1668" spans="2:6" ht="12.75">
      <c r="B1668" s="32"/>
      <c r="C1668" s="32"/>
      <c r="D1668" s="33"/>
      <c r="E1668" s="33"/>
      <c r="F1668" s="33" t="s">
        <v>516</v>
      </c>
    </row>
    <row r="1669" spans="2:6" ht="12.75">
      <c r="B1669" s="32"/>
      <c r="C1669" s="32"/>
      <c r="D1669" s="33"/>
      <c r="E1669" s="33"/>
      <c r="F1669" s="34" t="s">
        <v>664</v>
      </c>
    </row>
    <row r="1670" spans="2:6" ht="12.75">
      <c r="B1670" s="32"/>
      <c r="C1670" s="32"/>
      <c r="D1670" s="33"/>
      <c r="E1670" s="33"/>
      <c r="F1670" s="34"/>
    </row>
    <row r="1671" spans="2:6" ht="38.25">
      <c r="B1671" s="32"/>
      <c r="C1671" s="32"/>
      <c r="D1671" s="33"/>
      <c r="E1671" s="33"/>
      <c r="F1671" s="34" t="s">
        <v>806</v>
      </c>
    </row>
    <row r="1672" spans="2:6" ht="38.25">
      <c r="B1672" s="32">
        <v>0.8125</v>
      </c>
      <c r="C1672" s="32">
        <v>0</v>
      </c>
      <c r="D1672" s="34" t="s">
        <v>805</v>
      </c>
      <c r="E1672" s="33"/>
      <c r="F1672" s="34"/>
    </row>
    <row r="1673" spans="2:6" ht="38.25">
      <c r="B1673" s="32">
        <f aca="true" t="shared" si="12" ref="B1673:B1708">B1672+C1672</f>
        <v>0.8125</v>
      </c>
      <c r="C1673" s="32">
        <v>0</v>
      </c>
      <c r="D1673" s="33" t="s">
        <v>592</v>
      </c>
      <c r="E1673" s="33"/>
      <c r="F1673" s="40" t="s">
        <v>641</v>
      </c>
    </row>
    <row r="1674" spans="2:6" ht="38.25">
      <c r="B1674" s="32">
        <f t="shared" si="12"/>
        <v>0.8125</v>
      </c>
      <c r="C1674" s="32">
        <v>0</v>
      </c>
      <c r="D1674" s="33" t="s">
        <v>519</v>
      </c>
      <c r="E1674" s="33"/>
      <c r="F1674" s="34" t="s">
        <v>521</v>
      </c>
    </row>
    <row r="1675" spans="2:6" ht="51">
      <c r="B1675" s="32">
        <f t="shared" si="12"/>
        <v>0.8125</v>
      </c>
      <c r="C1675" s="32">
        <v>0</v>
      </c>
      <c r="D1675" s="34" t="s">
        <v>668</v>
      </c>
      <c r="E1675" s="33"/>
      <c r="F1675" s="34" t="s">
        <v>807</v>
      </c>
    </row>
    <row r="1676" spans="2:6" ht="12.75">
      <c r="B1676" s="32">
        <f t="shared" si="12"/>
        <v>0.8125</v>
      </c>
      <c r="C1676" s="32">
        <v>0.027777777777777776</v>
      </c>
      <c r="D1676" s="33" t="s">
        <v>522</v>
      </c>
      <c r="E1676" s="33"/>
      <c r="F1676" s="34"/>
    </row>
    <row r="1677" spans="2:6" ht="12.75">
      <c r="B1677" s="32">
        <f t="shared" si="12"/>
        <v>0.8402777777777778</v>
      </c>
      <c r="C1677" s="32"/>
      <c r="D1677" s="33"/>
      <c r="E1677" s="33"/>
      <c r="F1677" s="34" t="s">
        <v>844</v>
      </c>
    </row>
    <row r="1678" spans="2:6" ht="12.75">
      <c r="B1678" s="32">
        <f t="shared" si="12"/>
        <v>0.8402777777777778</v>
      </c>
      <c r="C1678" s="32">
        <v>0</v>
      </c>
      <c r="D1678" s="33"/>
      <c r="E1678" s="33"/>
      <c r="F1678" s="34" t="s">
        <v>666</v>
      </c>
    </row>
    <row r="1679" spans="2:6" ht="12.75">
      <c r="B1679" s="32">
        <f t="shared" si="12"/>
        <v>0.8402777777777778</v>
      </c>
      <c r="C1679" s="32"/>
      <c r="D1679" s="33"/>
      <c r="E1679" s="33"/>
      <c r="F1679" s="34" t="s">
        <v>517</v>
      </c>
    </row>
    <row r="1680" spans="2:6" ht="12.75">
      <c r="B1680" s="32">
        <f t="shared" si="12"/>
        <v>0.8402777777777778</v>
      </c>
      <c r="C1680" s="32"/>
      <c r="D1680" s="33"/>
      <c r="E1680" s="33"/>
      <c r="F1680" s="34"/>
    </row>
    <row r="1681" spans="2:6" ht="25.5">
      <c r="B1681" s="32">
        <f t="shared" si="12"/>
        <v>0.8402777777777778</v>
      </c>
      <c r="C1681" s="32"/>
      <c r="D1681" s="33"/>
      <c r="E1681" s="33"/>
      <c r="F1681" s="49" t="s">
        <v>808</v>
      </c>
    </row>
    <row r="1682" spans="2:6" ht="12.75">
      <c r="B1682" s="32">
        <f t="shared" si="12"/>
        <v>0.8402777777777778</v>
      </c>
      <c r="C1682" s="32"/>
      <c r="D1682" s="33"/>
      <c r="E1682" s="33"/>
      <c r="F1682" s="40" t="s">
        <v>809</v>
      </c>
    </row>
    <row r="1683" spans="2:6" ht="12.75">
      <c r="B1683" s="32">
        <f t="shared" si="12"/>
        <v>0.8402777777777778</v>
      </c>
      <c r="C1683" s="32">
        <v>0</v>
      </c>
      <c r="D1683" s="33"/>
      <c r="E1683" s="33"/>
      <c r="F1683" s="40" t="s">
        <v>809</v>
      </c>
    </row>
    <row r="1684" spans="2:6" ht="12.75">
      <c r="B1684" s="32">
        <f t="shared" si="12"/>
        <v>0.8402777777777778</v>
      </c>
      <c r="C1684" s="32">
        <v>0</v>
      </c>
      <c r="D1684" s="33"/>
      <c r="E1684" s="33"/>
      <c r="F1684" s="40" t="s">
        <v>809</v>
      </c>
    </row>
    <row r="1685" spans="2:6" ht="12.75">
      <c r="B1685" s="32">
        <f t="shared" si="12"/>
        <v>0.8402777777777778</v>
      </c>
      <c r="C1685" s="32">
        <v>0</v>
      </c>
      <c r="D1685" s="33"/>
      <c r="E1685" s="33"/>
      <c r="F1685" s="40" t="s">
        <v>809</v>
      </c>
    </row>
    <row r="1686" spans="2:6" ht="38.25">
      <c r="B1686" s="32">
        <f t="shared" si="12"/>
        <v>0.8402777777777778</v>
      </c>
      <c r="C1686" s="32">
        <v>0</v>
      </c>
      <c r="D1686" s="33"/>
      <c r="E1686" s="33"/>
      <c r="F1686" s="34" t="s">
        <v>810</v>
      </c>
    </row>
    <row r="1687" spans="2:6" ht="63.75">
      <c r="B1687" s="32">
        <f t="shared" si="12"/>
        <v>0.8402777777777778</v>
      </c>
      <c r="C1687" s="32"/>
      <c r="D1687" s="34" t="s">
        <v>591</v>
      </c>
      <c r="E1687" s="33"/>
      <c r="F1687" s="34"/>
    </row>
    <row r="1688" spans="2:6" ht="12.75">
      <c r="B1688" s="32">
        <f t="shared" si="12"/>
        <v>0.8402777777777778</v>
      </c>
      <c r="C1688" s="32"/>
      <c r="D1688" s="33"/>
      <c r="E1688" s="33"/>
      <c r="F1688" s="49" t="s">
        <v>811</v>
      </c>
    </row>
    <row r="1689" spans="2:6" ht="12.75">
      <c r="B1689" s="32">
        <f t="shared" si="12"/>
        <v>0.8402777777777778</v>
      </c>
      <c r="C1689" s="32">
        <v>0.003472222222222222</v>
      </c>
      <c r="D1689" s="33"/>
      <c r="E1689" s="33"/>
      <c r="F1689" s="34" t="s">
        <v>812</v>
      </c>
    </row>
    <row r="1690" spans="2:6" ht="12.75">
      <c r="B1690" s="32">
        <f t="shared" si="12"/>
        <v>0.84375</v>
      </c>
      <c r="C1690" s="32">
        <v>0.0006944444444444445</v>
      </c>
      <c r="D1690" s="33" t="s">
        <v>525</v>
      </c>
      <c r="E1690" s="33"/>
      <c r="F1690" s="34" t="s">
        <v>813</v>
      </c>
    </row>
    <row r="1691" spans="2:6" ht="12.75">
      <c r="B1691" s="32">
        <f t="shared" si="12"/>
        <v>0.8444444444444444</v>
      </c>
      <c r="C1691" s="32">
        <v>0.0006944444444444445</v>
      </c>
      <c r="D1691" s="33" t="s">
        <v>528</v>
      </c>
      <c r="E1691" s="42"/>
      <c r="F1691" s="34"/>
    </row>
    <row r="1692" spans="2:6" ht="12.75">
      <c r="B1692" s="32">
        <f t="shared" si="12"/>
        <v>0.8451388888888889</v>
      </c>
      <c r="C1692" s="32"/>
      <c r="D1692" s="33"/>
      <c r="E1692" s="42"/>
      <c r="F1692" s="49" t="s">
        <v>814</v>
      </c>
    </row>
    <row r="1693" spans="2:6" ht="12.75">
      <c r="B1693" s="32">
        <f t="shared" si="12"/>
        <v>0.8451388888888889</v>
      </c>
      <c r="C1693" s="32">
        <v>0.003472222222222222</v>
      </c>
      <c r="D1693" s="33"/>
      <c r="E1693" s="42"/>
      <c r="F1693" s="34" t="s">
        <v>815</v>
      </c>
    </row>
    <row r="1694" spans="2:6" ht="12.75">
      <c r="B1694" s="32">
        <f t="shared" si="12"/>
        <v>0.8486111111111111</v>
      </c>
      <c r="C1694" s="32">
        <v>0.003472222222222222</v>
      </c>
      <c r="D1694" s="33" t="s">
        <v>529</v>
      </c>
      <c r="E1694" s="42"/>
      <c r="F1694" s="34" t="s">
        <v>816</v>
      </c>
    </row>
    <row r="1695" spans="2:6" ht="12.75">
      <c r="B1695" s="32">
        <f t="shared" si="12"/>
        <v>0.8520833333333333</v>
      </c>
      <c r="C1695" s="32">
        <v>0.003472222222222222</v>
      </c>
      <c r="D1695" s="33" t="s">
        <v>529</v>
      </c>
      <c r="E1695" s="42"/>
      <c r="F1695" s="34"/>
    </row>
    <row r="1696" spans="2:6" ht="12.75">
      <c r="B1696" s="32">
        <f t="shared" si="12"/>
        <v>0.8555555555555555</v>
      </c>
      <c r="C1696" s="32"/>
      <c r="D1696" s="33"/>
      <c r="E1696" s="33"/>
      <c r="F1696" s="49" t="s">
        <v>817</v>
      </c>
    </row>
    <row r="1697" spans="2:6" ht="12.75">
      <c r="B1697" s="32">
        <f t="shared" si="12"/>
        <v>0.8555555555555555</v>
      </c>
      <c r="C1697" s="32">
        <v>0.003472222222222222</v>
      </c>
      <c r="D1697" s="33"/>
      <c r="E1697" s="33"/>
      <c r="F1697" s="40" t="s">
        <v>818</v>
      </c>
    </row>
    <row r="1698" spans="2:6" ht="12.75">
      <c r="B1698" s="32">
        <f t="shared" si="12"/>
        <v>0.8590277777777777</v>
      </c>
      <c r="C1698" s="32">
        <v>0.003472222222222222</v>
      </c>
      <c r="D1698" s="33" t="s">
        <v>529</v>
      </c>
      <c r="E1698" s="33"/>
      <c r="F1698" s="40" t="s">
        <v>819</v>
      </c>
    </row>
    <row r="1699" spans="2:6" ht="12.75">
      <c r="B1699" s="32">
        <f t="shared" si="12"/>
        <v>0.8624999999999999</v>
      </c>
      <c r="C1699" s="32">
        <v>0.003472222222222222</v>
      </c>
      <c r="D1699" s="33" t="s">
        <v>530</v>
      </c>
      <c r="E1699" s="33"/>
      <c r="F1699" s="40" t="s">
        <v>820</v>
      </c>
    </row>
    <row r="1700" spans="2:6" ht="12.75">
      <c r="B1700" s="32">
        <f t="shared" si="12"/>
        <v>0.8659722222222221</v>
      </c>
      <c r="C1700" s="32">
        <v>0.003472222222222222</v>
      </c>
      <c r="D1700" s="33" t="s">
        <v>531</v>
      </c>
      <c r="E1700" s="33"/>
      <c r="F1700" s="40" t="s">
        <v>821</v>
      </c>
    </row>
    <row r="1701" spans="2:6" ht="12.75">
      <c r="B1701" s="32">
        <f t="shared" si="12"/>
        <v>0.8694444444444444</v>
      </c>
      <c r="C1701" s="32">
        <v>0.003472222222222222</v>
      </c>
      <c r="D1701" s="33" t="s">
        <v>532</v>
      </c>
      <c r="E1701" s="33"/>
      <c r="F1701" s="34" t="s">
        <v>822</v>
      </c>
    </row>
    <row r="1702" spans="2:6" ht="12.75">
      <c r="B1702" s="32">
        <f t="shared" si="12"/>
        <v>0.8729166666666666</v>
      </c>
      <c r="C1702" s="32">
        <v>0.003472222222222222</v>
      </c>
      <c r="D1702" s="33" t="s">
        <v>533</v>
      </c>
      <c r="E1702" s="33"/>
      <c r="F1702" s="40" t="s">
        <v>823</v>
      </c>
    </row>
    <row r="1703" spans="2:6" ht="12.75">
      <c r="B1703" s="32">
        <f t="shared" si="12"/>
        <v>0.8763888888888888</v>
      </c>
      <c r="C1703" s="32">
        <v>0.003472222222222222</v>
      </c>
      <c r="D1703" s="33" t="s">
        <v>535</v>
      </c>
      <c r="E1703" s="33"/>
      <c r="F1703" s="34" t="s">
        <v>824</v>
      </c>
    </row>
    <row r="1704" spans="2:6" ht="12.75">
      <c r="B1704" s="32">
        <f t="shared" si="12"/>
        <v>0.879861111111111</v>
      </c>
      <c r="C1704" s="32">
        <v>0.003472222222222222</v>
      </c>
      <c r="D1704" s="33" t="s">
        <v>536</v>
      </c>
      <c r="E1704" s="33"/>
      <c r="F1704" s="40" t="s">
        <v>825</v>
      </c>
    </row>
    <row r="1705" spans="1:6" ht="12.75">
      <c r="A1705" s="12"/>
      <c r="B1705" s="32">
        <f t="shared" si="12"/>
        <v>0.8833333333333332</v>
      </c>
      <c r="C1705" s="32">
        <v>0.003472222222222222</v>
      </c>
      <c r="D1705" s="33" t="s">
        <v>537</v>
      </c>
      <c r="E1705" s="33"/>
      <c r="F1705" s="40"/>
    </row>
    <row r="1706" spans="2:6" ht="12.75">
      <c r="B1706" s="32">
        <f t="shared" si="12"/>
        <v>0.8868055555555554</v>
      </c>
      <c r="C1706" s="32"/>
      <c r="D1706" s="33"/>
      <c r="E1706" s="33"/>
      <c r="F1706" s="48" t="s">
        <v>826</v>
      </c>
    </row>
    <row r="1707" spans="2:6" ht="12.75">
      <c r="B1707" s="32">
        <f t="shared" si="12"/>
        <v>0.8868055555555554</v>
      </c>
      <c r="C1707" s="32">
        <v>0.003472222222222222</v>
      </c>
      <c r="D1707" s="33"/>
      <c r="E1707" s="33"/>
      <c r="F1707" s="45" t="s">
        <v>827</v>
      </c>
    </row>
    <row r="1708" spans="1:6" ht="12.75">
      <c r="A1708" s="12"/>
      <c r="B1708" s="32">
        <f t="shared" si="12"/>
        <v>0.8902777777777776</v>
      </c>
      <c r="C1708" s="32">
        <v>0.0006944444444444445</v>
      </c>
      <c r="D1708" s="33"/>
      <c r="E1708" s="33"/>
      <c r="F1708" s="34" t="s">
        <v>828</v>
      </c>
    </row>
    <row r="1709" spans="2:6" ht="12.75">
      <c r="B1709" s="32">
        <f>B1707+C1707</f>
        <v>0.8902777777777776</v>
      </c>
      <c r="C1709" s="32">
        <v>0.006944444444444444</v>
      </c>
      <c r="D1709" s="33" t="s">
        <v>529</v>
      </c>
      <c r="E1709" s="33"/>
      <c r="F1709" s="50" t="s">
        <v>829</v>
      </c>
    </row>
    <row r="1710" spans="1:6" ht="12.75">
      <c r="A1710" s="13"/>
      <c r="B1710" s="32">
        <f aca="true" t="shared" si="13" ref="B1710:B1729">B1709+C1709</f>
        <v>0.897222222222222</v>
      </c>
      <c r="C1710" s="32">
        <v>0.006944444444444444</v>
      </c>
      <c r="D1710" s="33" t="s">
        <v>530</v>
      </c>
      <c r="E1710" s="33"/>
      <c r="F1710" s="51" t="s">
        <v>830</v>
      </c>
    </row>
    <row r="1711" spans="2:6" ht="12.75">
      <c r="B1711" s="32">
        <f t="shared" si="13"/>
        <v>0.9041666666666665</v>
      </c>
      <c r="C1711" s="32">
        <v>0.006944444444444444</v>
      </c>
      <c r="D1711" s="33" t="s">
        <v>531</v>
      </c>
      <c r="E1711" s="33"/>
      <c r="F1711" s="34"/>
    </row>
    <row r="1712" spans="1:6" ht="12.75">
      <c r="A1712" s="13"/>
      <c r="B1712" s="32">
        <f t="shared" si="13"/>
        <v>0.9111111111111109</v>
      </c>
      <c r="C1712" s="32"/>
      <c r="D1712" s="33"/>
      <c r="E1712" s="33"/>
      <c r="F1712" s="49" t="s">
        <v>831</v>
      </c>
    </row>
    <row r="1713" spans="2:6" ht="12.75">
      <c r="B1713" s="32">
        <f t="shared" si="13"/>
        <v>0.9111111111111109</v>
      </c>
      <c r="C1713" s="32">
        <v>0.003472222222222222</v>
      </c>
      <c r="D1713" s="33"/>
      <c r="E1713" s="33"/>
      <c r="F1713" s="34"/>
    </row>
    <row r="1714" spans="2:6" ht="12.75">
      <c r="B1714" s="32">
        <f t="shared" si="13"/>
        <v>0.9145833333333331</v>
      </c>
      <c r="C1714" s="32">
        <v>0.003472222222222222</v>
      </c>
      <c r="D1714" s="33" t="s">
        <v>832</v>
      </c>
      <c r="E1714" s="33"/>
      <c r="F1714" s="48" t="s">
        <v>833</v>
      </c>
    </row>
    <row r="1715" spans="2:6" ht="12.75">
      <c r="B1715" s="32">
        <f t="shared" si="13"/>
        <v>0.9180555555555553</v>
      </c>
      <c r="C1715" s="32">
        <v>0.0006944444444444445</v>
      </c>
      <c r="D1715" s="33"/>
      <c r="E1715" s="33"/>
      <c r="F1715" s="34" t="s">
        <v>828</v>
      </c>
    </row>
    <row r="1716" spans="2:6" ht="12.75">
      <c r="B1716" s="32">
        <f t="shared" si="13"/>
        <v>0.9187499999999997</v>
      </c>
      <c r="C1716" s="32">
        <v>0.010416666666666666</v>
      </c>
      <c r="D1716" s="33" t="s">
        <v>834</v>
      </c>
      <c r="E1716" s="33"/>
      <c r="F1716" s="34" t="s">
        <v>829</v>
      </c>
    </row>
    <row r="1717" spans="2:6" ht="12.75">
      <c r="B1717" s="32">
        <f t="shared" si="13"/>
        <v>0.9291666666666664</v>
      </c>
      <c r="C1717" s="32">
        <v>0.010416666666666666</v>
      </c>
      <c r="D1717" s="33" t="s">
        <v>835</v>
      </c>
      <c r="E1717" s="33"/>
      <c r="F1717" s="34" t="s">
        <v>830</v>
      </c>
    </row>
    <row r="1718" spans="2:6" ht="12.75">
      <c r="B1718" s="32">
        <f t="shared" si="13"/>
        <v>0.939583333333333</v>
      </c>
      <c r="C1718" s="32">
        <v>0.010416666666666666</v>
      </c>
      <c r="D1718" s="33" t="s">
        <v>836</v>
      </c>
      <c r="E1718" s="33"/>
      <c r="F1718" s="34"/>
    </row>
    <row r="1719" spans="2:6" ht="12.75">
      <c r="B1719" s="32">
        <f t="shared" si="13"/>
        <v>0.9499999999999996</v>
      </c>
      <c r="C1719" s="32"/>
      <c r="D1719" s="33"/>
      <c r="E1719" s="33"/>
      <c r="F1719" s="48" t="s">
        <v>803</v>
      </c>
    </row>
    <row r="1720" spans="2:6" ht="12.75">
      <c r="B1720" s="32">
        <f t="shared" si="13"/>
        <v>0.9499999999999996</v>
      </c>
      <c r="C1720" s="32">
        <v>0.0006944444444444445</v>
      </c>
      <c r="D1720" s="33"/>
      <c r="E1720" s="33"/>
      <c r="F1720" s="48"/>
    </row>
    <row r="1721" spans="2:6" ht="25.5">
      <c r="B1721" s="32">
        <f t="shared" si="13"/>
        <v>0.9506944444444441</v>
      </c>
      <c r="C1721" s="32"/>
      <c r="D1721" s="33"/>
      <c r="E1721" s="33"/>
      <c r="F1721" s="49" t="s">
        <v>837</v>
      </c>
    </row>
    <row r="1722" spans="2:6" ht="12.75">
      <c r="B1722" s="32">
        <f t="shared" si="13"/>
        <v>0.9506944444444441</v>
      </c>
      <c r="C1722" s="32">
        <v>0.003472222222222222</v>
      </c>
      <c r="D1722" s="33" t="s">
        <v>522</v>
      </c>
      <c r="E1722" s="33"/>
      <c r="F1722" s="33" t="s">
        <v>838</v>
      </c>
    </row>
    <row r="1723" spans="2:6" ht="12.75">
      <c r="B1723" s="32">
        <f t="shared" si="13"/>
        <v>0.9541666666666663</v>
      </c>
      <c r="C1723" s="32"/>
      <c r="D1723" s="33"/>
      <c r="E1723" s="33"/>
      <c r="F1723" s="33" t="s">
        <v>809</v>
      </c>
    </row>
    <row r="1724" spans="2:6" ht="12.75">
      <c r="B1724" s="32">
        <f t="shared" si="13"/>
        <v>0.9541666666666663</v>
      </c>
      <c r="C1724" s="32">
        <v>0.0020833333333333333</v>
      </c>
      <c r="D1724" s="33"/>
      <c r="E1724" s="33"/>
      <c r="F1724" s="33" t="s">
        <v>809</v>
      </c>
    </row>
    <row r="1725" spans="2:6" ht="12.75">
      <c r="B1725" s="32">
        <f t="shared" si="13"/>
        <v>0.9562499999999996</v>
      </c>
      <c r="C1725" s="32">
        <v>0.0020833333333333333</v>
      </c>
      <c r="D1725" s="33"/>
      <c r="E1725" s="33"/>
      <c r="F1725" s="33" t="s">
        <v>809</v>
      </c>
    </row>
    <row r="1726" spans="2:6" ht="12.75">
      <c r="B1726" s="32">
        <f t="shared" si="13"/>
        <v>0.9583333333333329</v>
      </c>
      <c r="C1726" s="32">
        <v>0.0020833333333333333</v>
      </c>
      <c r="D1726" s="33"/>
      <c r="E1726" s="33"/>
      <c r="F1726" s="34"/>
    </row>
    <row r="1727" spans="2:6" ht="12.75">
      <c r="B1727" s="32">
        <f t="shared" si="13"/>
        <v>0.9604166666666663</v>
      </c>
      <c r="C1727" s="35"/>
      <c r="D1727" s="33"/>
      <c r="E1727" s="33"/>
      <c r="F1727" s="34" t="s">
        <v>667</v>
      </c>
    </row>
    <row r="1728" spans="2:6" ht="25.5">
      <c r="B1728" s="32">
        <f t="shared" si="13"/>
        <v>0.9604166666666663</v>
      </c>
      <c r="C1728" s="33"/>
      <c r="D1728" s="33"/>
      <c r="E1728" s="33"/>
      <c r="F1728" s="34" t="s">
        <v>543</v>
      </c>
    </row>
    <row r="1729" spans="2:5" ht="12.75">
      <c r="B1729" s="32">
        <f t="shared" si="13"/>
        <v>0.9604166666666663</v>
      </c>
      <c r="C1729" s="33"/>
      <c r="D1729" s="33"/>
      <c r="E1729" s="33"/>
    </row>
    <row r="1731" ht="12.75">
      <c r="F1731" s="33" t="s">
        <v>515</v>
      </c>
    </row>
    <row r="1732" spans="2:6" ht="12.75">
      <c r="B1732" s="32" t="s">
        <v>545</v>
      </c>
      <c r="C1732" s="32" t="s">
        <v>559</v>
      </c>
      <c r="D1732" s="33" t="s">
        <v>514</v>
      </c>
      <c r="E1732" s="33"/>
      <c r="F1732" s="48" t="s">
        <v>802</v>
      </c>
    </row>
    <row r="1733" spans="2:6" ht="12.75">
      <c r="B1733" s="32"/>
      <c r="C1733" s="32"/>
      <c r="D1733" s="33"/>
      <c r="E1733" s="33"/>
      <c r="F1733" s="48" t="s">
        <v>803</v>
      </c>
    </row>
    <row r="1734" spans="2:6" ht="12.75">
      <c r="B1734" s="32"/>
      <c r="C1734" s="32"/>
      <c r="D1734" s="33"/>
      <c r="E1734" s="33"/>
      <c r="F1734" s="48" t="s">
        <v>804</v>
      </c>
    </row>
    <row r="1735" spans="2:6" ht="12.75">
      <c r="B1735" s="32"/>
      <c r="C1735" s="32"/>
      <c r="D1735" s="33"/>
      <c r="E1735" s="33"/>
      <c r="F1735" s="33" t="s">
        <v>516</v>
      </c>
    </row>
    <row r="1736" spans="2:6" ht="12.75">
      <c r="B1736" s="32"/>
      <c r="C1736" s="32"/>
      <c r="D1736" s="33"/>
      <c r="E1736" s="33"/>
      <c r="F1736" s="34" t="s">
        <v>857</v>
      </c>
    </row>
    <row r="1737" spans="2:6" ht="12.75">
      <c r="B1737" s="32"/>
      <c r="C1737" s="32"/>
      <c r="D1737" s="33"/>
      <c r="E1737" s="33"/>
      <c r="F1737" s="34"/>
    </row>
    <row r="1738" spans="2:6" ht="38.25">
      <c r="B1738" s="32"/>
      <c r="C1738" s="32"/>
      <c r="D1738" s="33"/>
      <c r="E1738" s="33"/>
      <c r="F1738" s="34" t="s">
        <v>806</v>
      </c>
    </row>
    <row r="1739" spans="2:6" ht="38.25">
      <c r="B1739" s="32">
        <v>0.8125</v>
      </c>
      <c r="C1739" s="32">
        <v>0</v>
      </c>
      <c r="D1739" s="34" t="s">
        <v>805</v>
      </c>
      <c r="E1739" s="33"/>
      <c r="F1739" s="34"/>
    </row>
    <row r="1740" spans="2:6" ht="38.25">
      <c r="B1740" s="32">
        <f aca="true" t="shared" si="14" ref="B1740:B1775">B1739+C1739</f>
        <v>0.8125</v>
      </c>
      <c r="C1740" s="32">
        <v>0</v>
      </c>
      <c r="D1740" s="33" t="s">
        <v>592</v>
      </c>
      <c r="E1740" s="33"/>
      <c r="F1740" s="40" t="s">
        <v>641</v>
      </c>
    </row>
    <row r="1741" spans="2:6" ht="38.25">
      <c r="B1741" s="32">
        <f t="shared" si="14"/>
        <v>0.8125</v>
      </c>
      <c r="C1741" s="32">
        <v>0</v>
      </c>
      <c r="D1741" s="33" t="s">
        <v>519</v>
      </c>
      <c r="E1741" s="33"/>
      <c r="F1741" s="34" t="s">
        <v>521</v>
      </c>
    </row>
    <row r="1742" spans="2:6" ht="51">
      <c r="B1742" s="32">
        <f t="shared" si="14"/>
        <v>0.8125</v>
      </c>
      <c r="C1742" s="32">
        <v>0</v>
      </c>
      <c r="D1742" s="34" t="s">
        <v>642</v>
      </c>
      <c r="E1742" s="33"/>
      <c r="F1742" s="34" t="s">
        <v>807</v>
      </c>
    </row>
    <row r="1743" spans="2:6" ht="12.75">
      <c r="B1743" s="32">
        <f t="shared" si="14"/>
        <v>0.8125</v>
      </c>
      <c r="C1743" s="32">
        <v>0.027777777777777776</v>
      </c>
      <c r="D1743" s="33" t="s">
        <v>522</v>
      </c>
      <c r="E1743" s="33"/>
      <c r="F1743" s="34"/>
    </row>
    <row r="1744" spans="2:6" ht="12.75">
      <c r="B1744" s="32">
        <f t="shared" si="14"/>
        <v>0.8402777777777778</v>
      </c>
      <c r="C1744" s="32"/>
      <c r="D1744" s="33"/>
      <c r="E1744" s="33"/>
      <c r="F1744" s="34" t="s">
        <v>845</v>
      </c>
    </row>
    <row r="1745" spans="2:6" ht="12.75">
      <c r="B1745" s="32">
        <f t="shared" si="14"/>
        <v>0.8402777777777778</v>
      </c>
      <c r="C1745" s="32">
        <v>0</v>
      </c>
      <c r="D1745" s="33"/>
      <c r="E1745" s="33"/>
      <c r="F1745" s="34" t="s">
        <v>846</v>
      </c>
    </row>
    <row r="1746" spans="2:6" ht="12.75">
      <c r="B1746" s="32">
        <f t="shared" si="14"/>
        <v>0.8402777777777778</v>
      </c>
      <c r="C1746" s="32"/>
      <c r="D1746" s="33"/>
      <c r="E1746" s="33"/>
      <c r="F1746" s="34" t="s">
        <v>517</v>
      </c>
    </row>
    <row r="1747" spans="2:6" ht="12.75">
      <c r="B1747" s="32">
        <f t="shared" si="14"/>
        <v>0.8402777777777778</v>
      </c>
      <c r="C1747" s="32"/>
      <c r="D1747" s="33"/>
      <c r="E1747" s="33"/>
      <c r="F1747" s="34"/>
    </row>
    <row r="1748" spans="2:6" ht="25.5">
      <c r="B1748" s="32">
        <f t="shared" si="14"/>
        <v>0.8402777777777778</v>
      </c>
      <c r="C1748" s="32"/>
      <c r="D1748" s="33"/>
      <c r="E1748" s="33"/>
      <c r="F1748" s="49" t="s">
        <v>808</v>
      </c>
    </row>
    <row r="1749" spans="2:6" ht="12.75">
      <c r="B1749" s="32">
        <f t="shared" si="14"/>
        <v>0.8402777777777778</v>
      </c>
      <c r="C1749" s="32"/>
      <c r="D1749" s="33"/>
      <c r="E1749" s="33"/>
      <c r="F1749" s="40" t="s">
        <v>809</v>
      </c>
    </row>
    <row r="1750" spans="2:6" ht="12.75">
      <c r="B1750" s="32">
        <f t="shared" si="14"/>
        <v>0.8402777777777778</v>
      </c>
      <c r="C1750" s="32">
        <v>0</v>
      </c>
      <c r="D1750" s="33"/>
      <c r="E1750" s="33"/>
      <c r="F1750" s="40" t="s">
        <v>809</v>
      </c>
    </row>
    <row r="1751" spans="2:6" ht="12.75">
      <c r="B1751" s="32">
        <f t="shared" si="14"/>
        <v>0.8402777777777778</v>
      </c>
      <c r="C1751" s="32">
        <v>0</v>
      </c>
      <c r="D1751" s="33"/>
      <c r="E1751" s="33"/>
      <c r="F1751" s="40" t="s">
        <v>809</v>
      </c>
    </row>
    <row r="1752" spans="2:6" ht="12.75">
      <c r="B1752" s="32">
        <f t="shared" si="14"/>
        <v>0.8402777777777778</v>
      </c>
      <c r="C1752" s="32">
        <v>0</v>
      </c>
      <c r="D1752" s="33"/>
      <c r="E1752" s="33"/>
      <c r="F1752" s="40" t="s">
        <v>809</v>
      </c>
    </row>
    <row r="1753" spans="2:6" ht="38.25">
      <c r="B1753" s="32">
        <f t="shared" si="14"/>
        <v>0.8402777777777778</v>
      </c>
      <c r="C1753" s="32">
        <v>0</v>
      </c>
      <c r="D1753" s="33"/>
      <c r="E1753" s="33"/>
      <c r="F1753" s="34" t="s">
        <v>810</v>
      </c>
    </row>
    <row r="1754" spans="2:6" ht="63.75">
      <c r="B1754" s="32">
        <f t="shared" si="14"/>
        <v>0.8402777777777778</v>
      </c>
      <c r="C1754" s="32"/>
      <c r="D1754" s="34" t="s">
        <v>591</v>
      </c>
      <c r="E1754" s="33"/>
      <c r="F1754" s="34"/>
    </row>
    <row r="1755" spans="2:6" ht="12.75">
      <c r="B1755" s="32">
        <f t="shared" si="14"/>
        <v>0.8402777777777778</v>
      </c>
      <c r="C1755" s="32"/>
      <c r="D1755" s="33"/>
      <c r="E1755" s="33"/>
      <c r="F1755" s="49" t="s">
        <v>811</v>
      </c>
    </row>
    <row r="1756" spans="2:6" ht="12.75">
      <c r="B1756" s="32">
        <f t="shared" si="14"/>
        <v>0.8402777777777778</v>
      </c>
      <c r="C1756" s="32">
        <v>0.003472222222222222</v>
      </c>
      <c r="D1756" s="33"/>
      <c r="E1756" s="33"/>
      <c r="F1756" s="34" t="s">
        <v>812</v>
      </c>
    </row>
    <row r="1757" spans="2:6" ht="12.75">
      <c r="B1757" s="32">
        <f t="shared" si="14"/>
        <v>0.84375</v>
      </c>
      <c r="C1757" s="32">
        <v>0.0006944444444444445</v>
      </c>
      <c r="D1757" s="33" t="s">
        <v>525</v>
      </c>
      <c r="E1757" s="33"/>
      <c r="F1757" s="34" t="s">
        <v>813</v>
      </c>
    </row>
    <row r="1758" spans="2:6" ht="12.75">
      <c r="B1758" s="32">
        <f t="shared" si="14"/>
        <v>0.8444444444444444</v>
      </c>
      <c r="C1758" s="32">
        <v>0.0006944444444444445</v>
      </c>
      <c r="D1758" s="33" t="s">
        <v>528</v>
      </c>
      <c r="E1758" s="42"/>
      <c r="F1758" s="34"/>
    </row>
    <row r="1759" spans="2:6" ht="12.75">
      <c r="B1759" s="32">
        <f t="shared" si="14"/>
        <v>0.8451388888888889</v>
      </c>
      <c r="C1759" s="32"/>
      <c r="D1759" s="33"/>
      <c r="E1759" s="42"/>
      <c r="F1759" s="49" t="s">
        <v>814</v>
      </c>
    </row>
    <row r="1760" spans="2:6" ht="12.75">
      <c r="B1760" s="32">
        <f t="shared" si="14"/>
        <v>0.8451388888888889</v>
      </c>
      <c r="C1760" s="32">
        <v>0.003472222222222222</v>
      </c>
      <c r="D1760" s="33"/>
      <c r="E1760" s="42"/>
      <c r="F1760" s="34" t="s">
        <v>815</v>
      </c>
    </row>
    <row r="1761" spans="2:6" ht="12.75">
      <c r="B1761" s="32">
        <f t="shared" si="14"/>
        <v>0.8486111111111111</v>
      </c>
      <c r="C1761" s="32">
        <v>0.003472222222222222</v>
      </c>
      <c r="D1761" s="33" t="s">
        <v>529</v>
      </c>
      <c r="E1761" s="42"/>
      <c r="F1761" s="34" t="s">
        <v>816</v>
      </c>
    </row>
    <row r="1762" spans="2:6" ht="12.75">
      <c r="B1762" s="32">
        <f t="shared" si="14"/>
        <v>0.8520833333333333</v>
      </c>
      <c r="C1762" s="32">
        <v>0.003472222222222222</v>
      </c>
      <c r="D1762" s="33" t="s">
        <v>529</v>
      </c>
      <c r="E1762" s="42"/>
      <c r="F1762" s="34"/>
    </row>
    <row r="1763" spans="2:6" ht="12.75">
      <c r="B1763" s="32">
        <f t="shared" si="14"/>
        <v>0.8555555555555555</v>
      </c>
      <c r="C1763" s="32"/>
      <c r="D1763" s="33"/>
      <c r="E1763" s="33"/>
      <c r="F1763" s="49" t="s">
        <v>817</v>
      </c>
    </row>
    <row r="1764" spans="2:6" ht="12.75">
      <c r="B1764" s="32">
        <f t="shared" si="14"/>
        <v>0.8555555555555555</v>
      </c>
      <c r="C1764" s="32">
        <v>0.003472222222222222</v>
      </c>
      <c r="D1764" s="33"/>
      <c r="E1764" s="33"/>
      <c r="F1764" s="40" t="s">
        <v>818</v>
      </c>
    </row>
    <row r="1765" spans="2:6" ht="12.75">
      <c r="B1765" s="32">
        <f t="shared" si="14"/>
        <v>0.8590277777777777</v>
      </c>
      <c r="C1765" s="32">
        <v>0.003472222222222222</v>
      </c>
      <c r="D1765" s="33" t="s">
        <v>529</v>
      </c>
      <c r="E1765" s="33"/>
      <c r="F1765" s="40" t="s">
        <v>819</v>
      </c>
    </row>
    <row r="1766" spans="2:6" ht="12.75">
      <c r="B1766" s="32">
        <f t="shared" si="14"/>
        <v>0.8624999999999999</v>
      </c>
      <c r="C1766" s="32">
        <v>0.003472222222222222</v>
      </c>
      <c r="D1766" s="33" t="s">
        <v>530</v>
      </c>
      <c r="E1766" s="33"/>
      <c r="F1766" s="40" t="s">
        <v>820</v>
      </c>
    </row>
    <row r="1767" spans="2:6" ht="12.75">
      <c r="B1767" s="32">
        <f t="shared" si="14"/>
        <v>0.8659722222222221</v>
      </c>
      <c r="C1767" s="32">
        <v>0.003472222222222222</v>
      </c>
      <c r="D1767" s="33" t="s">
        <v>531</v>
      </c>
      <c r="E1767" s="33"/>
      <c r="F1767" s="40" t="s">
        <v>821</v>
      </c>
    </row>
    <row r="1768" spans="2:6" ht="12.75">
      <c r="B1768" s="32">
        <f t="shared" si="14"/>
        <v>0.8694444444444444</v>
      </c>
      <c r="C1768" s="32">
        <v>0.003472222222222222</v>
      </c>
      <c r="D1768" s="33" t="s">
        <v>532</v>
      </c>
      <c r="E1768" s="33"/>
      <c r="F1768" s="34" t="s">
        <v>822</v>
      </c>
    </row>
    <row r="1769" spans="2:6" ht="12.75">
      <c r="B1769" s="32">
        <f t="shared" si="14"/>
        <v>0.8729166666666666</v>
      </c>
      <c r="C1769" s="32">
        <v>0.003472222222222222</v>
      </c>
      <c r="D1769" s="33" t="s">
        <v>533</v>
      </c>
      <c r="E1769" s="33"/>
      <c r="F1769" s="40" t="s">
        <v>823</v>
      </c>
    </row>
    <row r="1770" spans="2:6" ht="12.75">
      <c r="B1770" s="32">
        <f t="shared" si="14"/>
        <v>0.8763888888888888</v>
      </c>
      <c r="C1770" s="32">
        <v>0.003472222222222222</v>
      </c>
      <c r="D1770" s="33" t="s">
        <v>535</v>
      </c>
      <c r="E1770" s="33"/>
      <c r="F1770" s="34" t="s">
        <v>824</v>
      </c>
    </row>
    <row r="1771" spans="2:6" ht="12.75">
      <c r="B1771" s="32">
        <f t="shared" si="14"/>
        <v>0.879861111111111</v>
      </c>
      <c r="C1771" s="32">
        <v>0.003472222222222222</v>
      </c>
      <c r="D1771" s="33" t="s">
        <v>536</v>
      </c>
      <c r="E1771" s="33"/>
      <c r="F1771" s="40" t="s">
        <v>825</v>
      </c>
    </row>
    <row r="1772" spans="2:6" ht="12.75">
      <c r="B1772" s="32">
        <f t="shared" si="14"/>
        <v>0.8833333333333332</v>
      </c>
      <c r="C1772" s="32">
        <v>0.003472222222222222</v>
      </c>
      <c r="D1772" s="33" t="s">
        <v>537</v>
      </c>
      <c r="E1772" s="33"/>
      <c r="F1772" s="40"/>
    </row>
    <row r="1773" spans="2:6" ht="12.75">
      <c r="B1773" s="32">
        <f t="shared" si="14"/>
        <v>0.8868055555555554</v>
      </c>
      <c r="C1773" s="32"/>
      <c r="D1773" s="33"/>
      <c r="E1773" s="33"/>
      <c r="F1773" s="48" t="s">
        <v>826</v>
      </c>
    </row>
    <row r="1774" spans="2:6" ht="12.75">
      <c r="B1774" s="32">
        <f t="shared" si="14"/>
        <v>0.8868055555555554</v>
      </c>
      <c r="C1774" s="32">
        <v>0.003472222222222222</v>
      </c>
      <c r="D1774" s="33"/>
      <c r="E1774" s="33"/>
      <c r="F1774" s="45" t="s">
        <v>827</v>
      </c>
    </row>
    <row r="1775" spans="2:6" ht="12.75">
      <c r="B1775" s="32">
        <f t="shared" si="14"/>
        <v>0.8902777777777776</v>
      </c>
      <c r="C1775" s="32">
        <v>0.0006944444444444445</v>
      </c>
      <c r="D1775" s="33"/>
      <c r="E1775" s="33"/>
      <c r="F1775" s="34" t="s">
        <v>828</v>
      </c>
    </row>
    <row r="1776" spans="2:6" ht="12.75">
      <c r="B1776" s="32">
        <f>B1774+C1774</f>
        <v>0.8902777777777776</v>
      </c>
      <c r="C1776" s="32">
        <v>0.006944444444444444</v>
      </c>
      <c r="D1776" s="33" t="s">
        <v>529</v>
      </c>
      <c r="E1776" s="33"/>
      <c r="F1776" s="50" t="s">
        <v>829</v>
      </c>
    </row>
    <row r="1777" spans="2:6" ht="12.75">
      <c r="B1777" s="32">
        <f aca="true" t="shared" si="15" ref="B1777:B1796">B1776+C1776</f>
        <v>0.897222222222222</v>
      </c>
      <c r="C1777" s="32">
        <v>0.006944444444444444</v>
      </c>
      <c r="D1777" s="33" t="s">
        <v>530</v>
      </c>
      <c r="E1777" s="33"/>
      <c r="F1777" s="51" t="s">
        <v>830</v>
      </c>
    </row>
    <row r="1778" spans="2:6" ht="12.75">
      <c r="B1778" s="32">
        <f t="shared" si="15"/>
        <v>0.9041666666666665</v>
      </c>
      <c r="C1778" s="32">
        <v>0.006944444444444444</v>
      </c>
      <c r="D1778" s="33" t="s">
        <v>531</v>
      </c>
      <c r="E1778" s="33"/>
      <c r="F1778" s="34"/>
    </row>
    <row r="1779" spans="2:6" ht="12.75">
      <c r="B1779" s="32">
        <f t="shared" si="15"/>
        <v>0.9111111111111109</v>
      </c>
      <c r="C1779" s="32"/>
      <c r="D1779" s="33"/>
      <c r="E1779" s="33"/>
      <c r="F1779" s="49" t="s">
        <v>831</v>
      </c>
    </row>
    <row r="1780" spans="2:6" ht="12.75">
      <c r="B1780" s="32">
        <f t="shared" si="15"/>
        <v>0.9111111111111109</v>
      </c>
      <c r="C1780" s="32">
        <v>0.003472222222222222</v>
      </c>
      <c r="D1780" s="33"/>
      <c r="E1780" s="33"/>
      <c r="F1780" s="34"/>
    </row>
    <row r="1781" spans="2:6" ht="12.75">
      <c r="B1781" s="32">
        <f t="shared" si="15"/>
        <v>0.9145833333333331</v>
      </c>
      <c r="C1781" s="32">
        <v>0.003472222222222222</v>
      </c>
      <c r="D1781" s="33" t="s">
        <v>832</v>
      </c>
      <c r="E1781" s="33"/>
      <c r="F1781" s="48" t="s">
        <v>833</v>
      </c>
    </row>
    <row r="1782" spans="2:6" ht="12.75">
      <c r="B1782" s="32">
        <f t="shared" si="15"/>
        <v>0.9180555555555553</v>
      </c>
      <c r="C1782" s="32">
        <v>0.0006944444444444445</v>
      </c>
      <c r="D1782" s="33"/>
      <c r="E1782" s="33"/>
      <c r="F1782" s="34" t="s">
        <v>828</v>
      </c>
    </row>
    <row r="1783" spans="1:6" ht="12.75">
      <c r="A1783" s="12"/>
      <c r="B1783" s="32">
        <f t="shared" si="15"/>
        <v>0.9187499999999997</v>
      </c>
      <c r="C1783" s="32">
        <v>0.010416666666666666</v>
      </c>
      <c r="D1783" s="33" t="s">
        <v>834</v>
      </c>
      <c r="E1783" s="33"/>
      <c r="F1783" s="34" t="s">
        <v>829</v>
      </c>
    </row>
    <row r="1784" spans="2:6" ht="12.75">
      <c r="B1784" s="32">
        <f t="shared" si="15"/>
        <v>0.9291666666666664</v>
      </c>
      <c r="C1784" s="32">
        <v>0.010416666666666666</v>
      </c>
      <c r="D1784" s="33" t="s">
        <v>835</v>
      </c>
      <c r="E1784" s="33"/>
      <c r="F1784" s="34" t="s">
        <v>830</v>
      </c>
    </row>
    <row r="1785" spans="2:6" ht="12.75">
      <c r="B1785" s="32">
        <f t="shared" si="15"/>
        <v>0.939583333333333</v>
      </c>
      <c r="C1785" s="32">
        <v>0.010416666666666666</v>
      </c>
      <c r="D1785" s="33" t="s">
        <v>836</v>
      </c>
      <c r="E1785" s="33"/>
      <c r="F1785" s="34"/>
    </row>
    <row r="1786" spans="2:6" ht="12.75">
      <c r="B1786" s="32">
        <f t="shared" si="15"/>
        <v>0.9499999999999996</v>
      </c>
      <c r="C1786" s="32"/>
      <c r="D1786" s="33"/>
      <c r="E1786" s="33"/>
      <c r="F1786" s="48" t="s">
        <v>803</v>
      </c>
    </row>
    <row r="1787" spans="2:6" ht="12.75">
      <c r="B1787" s="32">
        <f t="shared" si="15"/>
        <v>0.9499999999999996</v>
      </c>
      <c r="C1787" s="32">
        <v>0.0006944444444444445</v>
      </c>
      <c r="D1787" s="33"/>
      <c r="E1787" s="33"/>
      <c r="F1787" s="48"/>
    </row>
    <row r="1788" spans="2:6" ht="25.5">
      <c r="B1788" s="32">
        <f t="shared" si="15"/>
        <v>0.9506944444444441</v>
      </c>
      <c r="C1788" s="32"/>
      <c r="D1788" s="33"/>
      <c r="E1788" s="33"/>
      <c r="F1788" s="49" t="s">
        <v>837</v>
      </c>
    </row>
    <row r="1789" spans="2:6" ht="12.75">
      <c r="B1789" s="32">
        <f t="shared" si="15"/>
        <v>0.9506944444444441</v>
      </c>
      <c r="C1789" s="32">
        <v>0.003472222222222222</v>
      </c>
      <c r="D1789" s="33" t="s">
        <v>522</v>
      </c>
      <c r="E1789" s="33"/>
      <c r="F1789" s="33" t="s">
        <v>838</v>
      </c>
    </row>
    <row r="1790" spans="2:6" ht="12.75">
      <c r="B1790" s="32">
        <f t="shared" si="15"/>
        <v>0.9541666666666663</v>
      </c>
      <c r="C1790" s="32"/>
      <c r="D1790" s="33"/>
      <c r="E1790" s="33"/>
      <c r="F1790" s="33" t="s">
        <v>809</v>
      </c>
    </row>
    <row r="1791" spans="2:6" ht="12.75">
      <c r="B1791" s="32">
        <f t="shared" si="15"/>
        <v>0.9541666666666663</v>
      </c>
      <c r="C1791" s="32">
        <v>0.0020833333333333333</v>
      </c>
      <c r="D1791" s="33"/>
      <c r="E1791" s="33"/>
      <c r="F1791" s="33" t="s">
        <v>809</v>
      </c>
    </row>
    <row r="1792" spans="2:6" ht="12.75">
      <c r="B1792" s="32">
        <f t="shared" si="15"/>
        <v>0.9562499999999996</v>
      </c>
      <c r="C1792" s="32">
        <v>0.0020833333333333333</v>
      </c>
      <c r="D1792" s="33"/>
      <c r="E1792" s="33"/>
      <c r="F1792" s="33" t="s">
        <v>809</v>
      </c>
    </row>
    <row r="1793" spans="2:6" ht="12.75">
      <c r="B1793" s="32">
        <f t="shared" si="15"/>
        <v>0.9583333333333329</v>
      </c>
      <c r="C1793" s="32">
        <v>0.0020833333333333333</v>
      </c>
      <c r="D1793" s="33"/>
      <c r="E1793" s="33"/>
      <c r="F1793" s="34"/>
    </row>
    <row r="1794" spans="2:6" ht="12.75">
      <c r="B1794" s="32">
        <f t="shared" si="15"/>
        <v>0.9604166666666663</v>
      </c>
      <c r="C1794" s="35"/>
      <c r="D1794" s="33"/>
      <c r="E1794" s="33"/>
      <c r="F1794" s="34" t="s">
        <v>667</v>
      </c>
    </row>
    <row r="1795" spans="2:6" ht="25.5">
      <c r="B1795" s="32">
        <f t="shared" si="15"/>
        <v>0.9604166666666663</v>
      </c>
      <c r="C1795" s="33"/>
      <c r="D1795" s="33"/>
      <c r="E1795" s="33"/>
      <c r="F1795" s="34" t="s">
        <v>543</v>
      </c>
    </row>
    <row r="1796" spans="2:5" ht="12.75">
      <c r="B1796" s="32">
        <f t="shared" si="15"/>
        <v>0.9604166666666663</v>
      </c>
      <c r="C1796" s="33"/>
      <c r="D1796" s="33"/>
      <c r="E1796" s="33"/>
    </row>
    <row r="1798" ht="12.75">
      <c r="F1798" s="33" t="s">
        <v>515</v>
      </c>
    </row>
    <row r="1799" spans="2:6" ht="12.75">
      <c r="B1799" s="32" t="s">
        <v>545</v>
      </c>
      <c r="C1799" s="32" t="s">
        <v>559</v>
      </c>
      <c r="D1799" s="33" t="s">
        <v>514</v>
      </c>
      <c r="E1799" s="33"/>
      <c r="F1799" s="48" t="s">
        <v>802</v>
      </c>
    </row>
    <row r="1800" spans="2:6" ht="12.75">
      <c r="B1800" s="32"/>
      <c r="C1800" s="32"/>
      <c r="D1800" s="33"/>
      <c r="E1800" s="33"/>
      <c r="F1800" s="48" t="s">
        <v>803</v>
      </c>
    </row>
    <row r="1801" spans="2:6" ht="12.75">
      <c r="B1801" s="32"/>
      <c r="C1801" s="32"/>
      <c r="D1801" s="33"/>
      <c r="E1801" s="33"/>
      <c r="F1801" s="48" t="s">
        <v>804</v>
      </c>
    </row>
    <row r="1802" spans="2:6" ht="12.75">
      <c r="B1802" s="32"/>
      <c r="C1802" s="32"/>
      <c r="D1802" s="33"/>
      <c r="E1802" s="33"/>
      <c r="F1802" s="33" t="s">
        <v>516</v>
      </c>
    </row>
    <row r="1803" spans="2:6" ht="12.75">
      <c r="B1803" s="32"/>
      <c r="C1803" s="32"/>
      <c r="D1803" s="33"/>
      <c r="E1803" s="33"/>
      <c r="F1803" s="34" t="s">
        <v>664</v>
      </c>
    </row>
    <row r="1804" spans="2:6" ht="12.75">
      <c r="B1804" s="32"/>
      <c r="C1804" s="32"/>
      <c r="D1804" s="33"/>
      <c r="E1804" s="33"/>
      <c r="F1804" s="34"/>
    </row>
    <row r="1805" spans="2:6" ht="38.25">
      <c r="B1805" s="32"/>
      <c r="C1805" s="32"/>
      <c r="D1805" s="33"/>
      <c r="E1805" s="33"/>
      <c r="F1805" s="34" t="s">
        <v>806</v>
      </c>
    </row>
    <row r="1806" spans="2:6" ht="38.25">
      <c r="B1806" s="32">
        <v>0.8125</v>
      </c>
      <c r="C1806" s="32">
        <v>0</v>
      </c>
      <c r="D1806" s="34" t="s">
        <v>805</v>
      </c>
      <c r="E1806" s="33"/>
      <c r="F1806" s="34"/>
    </row>
    <row r="1807" spans="2:6" ht="38.25">
      <c r="B1807" s="32">
        <f aca="true" t="shared" si="16" ref="B1807:B1842">B1806+C1806</f>
        <v>0.8125</v>
      </c>
      <c r="C1807" s="32">
        <v>0</v>
      </c>
      <c r="D1807" s="33" t="s">
        <v>592</v>
      </c>
      <c r="E1807" s="33"/>
      <c r="F1807" s="40" t="s">
        <v>641</v>
      </c>
    </row>
    <row r="1808" spans="2:6" ht="38.25">
      <c r="B1808" s="32">
        <f t="shared" si="16"/>
        <v>0.8125</v>
      </c>
      <c r="C1808" s="32">
        <v>0</v>
      </c>
      <c r="D1808" s="33" t="s">
        <v>519</v>
      </c>
      <c r="E1808" s="33"/>
      <c r="F1808" s="34" t="s">
        <v>521</v>
      </c>
    </row>
    <row r="1809" spans="2:6" ht="51">
      <c r="B1809" s="32">
        <f t="shared" si="16"/>
        <v>0.8125</v>
      </c>
      <c r="C1809" s="32">
        <v>0</v>
      </c>
      <c r="D1809" s="34" t="s">
        <v>668</v>
      </c>
      <c r="E1809" s="33"/>
      <c r="F1809" s="34" t="s">
        <v>807</v>
      </c>
    </row>
    <row r="1810" spans="2:6" ht="12.75">
      <c r="B1810" s="32">
        <f t="shared" si="16"/>
        <v>0.8125</v>
      </c>
      <c r="C1810" s="32">
        <v>0.027777777777777776</v>
      </c>
      <c r="D1810" s="33" t="s">
        <v>522</v>
      </c>
      <c r="E1810" s="33"/>
      <c r="F1810" s="34"/>
    </row>
    <row r="1811" spans="2:6" ht="12.75">
      <c r="B1811" s="32">
        <f t="shared" si="16"/>
        <v>0.8402777777777778</v>
      </c>
      <c r="C1811" s="32"/>
      <c r="D1811" s="33"/>
      <c r="E1811" s="33"/>
      <c r="F1811" s="34" t="s">
        <v>844</v>
      </c>
    </row>
    <row r="1812" spans="2:6" ht="12.75">
      <c r="B1812" s="32">
        <f t="shared" si="16"/>
        <v>0.8402777777777778</v>
      </c>
      <c r="C1812" s="32">
        <v>0</v>
      </c>
      <c r="D1812" s="33"/>
      <c r="E1812" s="33"/>
      <c r="F1812" s="34" t="s">
        <v>666</v>
      </c>
    </row>
    <row r="1813" spans="2:6" ht="12.75">
      <c r="B1813" s="32">
        <f t="shared" si="16"/>
        <v>0.8402777777777778</v>
      </c>
      <c r="C1813" s="32"/>
      <c r="D1813" s="33"/>
      <c r="E1813" s="33"/>
      <c r="F1813" s="34" t="s">
        <v>517</v>
      </c>
    </row>
    <row r="1814" spans="1:6" ht="12.75">
      <c r="A1814" s="12"/>
      <c r="B1814" s="32">
        <f t="shared" si="16"/>
        <v>0.8402777777777778</v>
      </c>
      <c r="C1814" s="32"/>
      <c r="D1814" s="33"/>
      <c r="E1814" s="33"/>
      <c r="F1814" s="34"/>
    </row>
    <row r="1815" spans="2:6" ht="25.5">
      <c r="B1815" s="32">
        <f t="shared" si="16"/>
        <v>0.8402777777777778</v>
      </c>
      <c r="C1815" s="32"/>
      <c r="D1815" s="33"/>
      <c r="E1815" s="33"/>
      <c r="F1815" s="49" t="s">
        <v>808</v>
      </c>
    </row>
    <row r="1816" spans="2:6" ht="12.75">
      <c r="B1816" s="32">
        <f t="shared" si="16"/>
        <v>0.8402777777777778</v>
      </c>
      <c r="C1816" s="32"/>
      <c r="D1816" s="33"/>
      <c r="E1816" s="33"/>
      <c r="F1816" s="40" t="s">
        <v>809</v>
      </c>
    </row>
    <row r="1817" spans="1:6" ht="12.75">
      <c r="A1817" s="12"/>
      <c r="B1817" s="32">
        <f t="shared" si="16"/>
        <v>0.8402777777777778</v>
      </c>
      <c r="C1817" s="32">
        <v>0</v>
      </c>
      <c r="D1817" s="33"/>
      <c r="E1817" s="33"/>
      <c r="F1817" s="40" t="s">
        <v>809</v>
      </c>
    </row>
    <row r="1818" spans="2:6" ht="12.75">
      <c r="B1818" s="32">
        <f t="shared" si="16"/>
        <v>0.8402777777777778</v>
      </c>
      <c r="C1818" s="32">
        <v>0</v>
      </c>
      <c r="D1818" s="33"/>
      <c r="E1818" s="33"/>
      <c r="F1818" s="40" t="s">
        <v>809</v>
      </c>
    </row>
    <row r="1819" spans="2:6" ht="12.75">
      <c r="B1819" s="32">
        <f t="shared" si="16"/>
        <v>0.8402777777777778</v>
      </c>
      <c r="C1819" s="32">
        <v>0</v>
      </c>
      <c r="D1819" s="33"/>
      <c r="E1819" s="33"/>
      <c r="F1819" s="40" t="s">
        <v>809</v>
      </c>
    </row>
    <row r="1820" spans="2:6" ht="38.25">
      <c r="B1820" s="32">
        <f t="shared" si="16"/>
        <v>0.8402777777777778</v>
      </c>
      <c r="C1820" s="32">
        <v>0</v>
      </c>
      <c r="D1820" s="33"/>
      <c r="E1820" s="33"/>
      <c r="F1820" s="34" t="s">
        <v>810</v>
      </c>
    </row>
    <row r="1821" spans="2:6" ht="63.75">
      <c r="B1821" s="32">
        <f t="shared" si="16"/>
        <v>0.8402777777777778</v>
      </c>
      <c r="C1821" s="32"/>
      <c r="D1821" s="34" t="s">
        <v>591</v>
      </c>
      <c r="E1821" s="33"/>
      <c r="F1821" s="34"/>
    </row>
    <row r="1822" spans="2:6" ht="12.75">
      <c r="B1822" s="32">
        <f t="shared" si="16"/>
        <v>0.8402777777777778</v>
      </c>
      <c r="C1822" s="32"/>
      <c r="D1822" s="33"/>
      <c r="E1822" s="33"/>
      <c r="F1822" s="49" t="s">
        <v>811</v>
      </c>
    </row>
    <row r="1823" spans="2:6" ht="12.75">
      <c r="B1823" s="32">
        <f t="shared" si="16"/>
        <v>0.8402777777777778</v>
      </c>
      <c r="C1823" s="32">
        <v>0.003472222222222222</v>
      </c>
      <c r="D1823" s="33"/>
      <c r="E1823" s="33"/>
      <c r="F1823" s="34" t="s">
        <v>812</v>
      </c>
    </row>
    <row r="1824" spans="2:6" ht="12.75">
      <c r="B1824" s="32">
        <f t="shared" si="16"/>
        <v>0.84375</v>
      </c>
      <c r="C1824" s="32">
        <v>0.0006944444444444445</v>
      </c>
      <c r="D1824" s="33" t="s">
        <v>525</v>
      </c>
      <c r="E1824" s="33"/>
      <c r="F1824" s="34" t="s">
        <v>813</v>
      </c>
    </row>
    <row r="1825" spans="2:6" ht="12.75">
      <c r="B1825" s="32">
        <f t="shared" si="16"/>
        <v>0.8444444444444444</v>
      </c>
      <c r="C1825" s="32">
        <v>0.0006944444444444445</v>
      </c>
      <c r="D1825" s="33" t="s">
        <v>528</v>
      </c>
      <c r="E1825" s="42"/>
      <c r="F1825" s="34"/>
    </row>
    <row r="1826" spans="2:6" ht="12.75">
      <c r="B1826" s="32">
        <f t="shared" si="16"/>
        <v>0.8451388888888889</v>
      </c>
      <c r="C1826" s="32"/>
      <c r="D1826" s="33"/>
      <c r="E1826" s="42"/>
      <c r="F1826" s="49" t="s">
        <v>814</v>
      </c>
    </row>
    <row r="1827" spans="1:6" ht="12.75">
      <c r="A1827" s="12"/>
      <c r="B1827" s="32">
        <f t="shared" si="16"/>
        <v>0.8451388888888889</v>
      </c>
      <c r="C1827" s="32">
        <v>0.003472222222222222</v>
      </c>
      <c r="D1827" s="33"/>
      <c r="E1827" s="42"/>
      <c r="F1827" s="34" t="s">
        <v>815</v>
      </c>
    </row>
    <row r="1828" spans="2:6" ht="12.75">
      <c r="B1828" s="32">
        <f t="shared" si="16"/>
        <v>0.8486111111111111</v>
      </c>
      <c r="C1828" s="32">
        <v>0.003472222222222222</v>
      </c>
      <c r="D1828" s="33" t="s">
        <v>529</v>
      </c>
      <c r="E1828" s="42"/>
      <c r="F1828" s="34" t="s">
        <v>816</v>
      </c>
    </row>
    <row r="1829" spans="2:6" ht="12.75">
      <c r="B1829" s="32">
        <f t="shared" si="16"/>
        <v>0.8520833333333333</v>
      </c>
      <c r="C1829" s="32">
        <v>0.003472222222222222</v>
      </c>
      <c r="D1829" s="33" t="s">
        <v>529</v>
      </c>
      <c r="E1829" s="42"/>
      <c r="F1829" s="34"/>
    </row>
    <row r="1830" spans="2:6" ht="12.75">
      <c r="B1830" s="32">
        <f t="shared" si="16"/>
        <v>0.8555555555555555</v>
      </c>
      <c r="C1830" s="32"/>
      <c r="D1830" s="33"/>
      <c r="E1830" s="33"/>
      <c r="F1830" s="49" t="s">
        <v>817</v>
      </c>
    </row>
    <row r="1831" spans="2:6" ht="12.75">
      <c r="B1831" s="32">
        <f t="shared" si="16"/>
        <v>0.8555555555555555</v>
      </c>
      <c r="C1831" s="32">
        <v>0.003472222222222222</v>
      </c>
      <c r="D1831" s="33"/>
      <c r="E1831" s="33"/>
      <c r="F1831" s="40" t="s">
        <v>818</v>
      </c>
    </row>
    <row r="1832" spans="2:6" ht="12.75">
      <c r="B1832" s="32">
        <f t="shared" si="16"/>
        <v>0.8590277777777777</v>
      </c>
      <c r="C1832" s="32">
        <v>0.003472222222222222</v>
      </c>
      <c r="D1832" s="33" t="s">
        <v>529</v>
      </c>
      <c r="E1832" s="33"/>
      <c r="F1832" s="40" t="s">
        <v>819</v>
      </c>
    </row>
    <row r="1833" spans="2:6" ht="12.75">
      <c r="B1833" s="32">
        <f t="shared" si="16"/>
        <v>0.8624999999999999</v>
      </c>
      <c r="C1833" s="32">
        <v>0.003472222222222222</v>
      </c>
      <c r="D1833" s="33" t="s">
        <v>530</v>
      </c>
      <c r="E1833" s="33"/>
      <c r="F1833" s="40" t="s">
        <v>820</v>
      </c>
    </row>
    <row r="1834" spans="2:6" ht="12.75">
      <c r="B1834" s="32">
        <f t="shared" si="16"/>
        <v>0.8659722222222221</v>
      </c>
      <c r="C1834" s="32">
        <v>0.003472222222222222</v>
      </c>
      <c r="D1834" s="33" t="s">
        <v>531</v>
      </c>
      <c r="E1834" s="33"/>
      <c r="F1834" s="40" t="s">
        <v>821</v>
      </c>
    </row>
    <row r="1835" spans="2:6" ht="12.75">
      <c r="B1835" s="32">
        <f t="shared" si="16"/>
        <v>0.8694444444444444</v>
      </c>
      <c r="C1835" s="32">
        <v>0.003472222222222222</v>
      </c>
      <c r="D1835" s="33" t="s">
        <v>532</v>
      </c>
      <c r="E1835" s="33"/>
      <c r="F1835" s="34" t="s">
        <v>822</v>
      </c>
    </row>
    <row r="1836" spans="2:6" ht="12.75">
      <c r="B1836" s="32">
        <f t="shared" si="16"/>
        <v>0.8729166666666666</v>
      </c>
      <c r="C1836" s="32">
        <v>0.003472222222222222</v>
      </c>
      <c r="D1836" s="33" t="s">
        <v>533</v>
      </c>
      <c r="E1836" s="33"/>
      <c r="F1836" s="40" t="s">
        <v>823</v>
      </c>
    </row>
    <row r="1837" spans="2:6" ht="12.75">
      <c r="B1837" s="32">
        <f t="shared" si="16"/>
        <v>0.8763888888888888</v>
      </c>
      <c r="C1837" s="32">
        <v>0.003472222222222222</v>
      </c>
      <c r="D1837" s="33" t="s">
        <v>535</v>
      </c>
      <c r="E1837" s="33"/>
      <c r="F1837" s="34" t="s">
        <v>824</v>
      </c>
    </row>
    <row r="1838" spans="2:6" ht="12.75">
      <c r="B1838" s="32">
        <f t="shared" si="16"/>
        <v>0.879861111111111</v>
      </c>
      <c r="C1838" s="32">
        <v>0.003472222222222222</v>
      </c>
      <c r="D1838" s="33" t="s">
        <v>536</v>
      </c>
      <c r="E1838" s="33"/>
      <c r="F1838" s="40" t="s">
        <v>825</v>
      </c>
    </row>
    <row r="1839" spans="2:6" ht="12.75">
      <c r="B1839" s="32">
        <f t="shared" si="16"/>
        <v>0.8833333333333332</v>
      </c>
      <c r="C1839" s="32">
        <v>0.003472222222222222</v>
      </c>
      <c r="D1839" s="33" t="s">
        <v>537</v>
      </c>
      <c r="E1839" s="33"/>
      <c r="F1839" s="40"/>
    </row>
    <row r="1840" spans="2:6" ht="12.75">
      <c r="B1840" s="32">
        <f t="shared" si="16"/>
        <v>0.8868055555555554</v>
      </c>
      <c r="C1840" s="32"/>
      <c r="D1840" s="33"/>
      <c r="E1840" s="33"/>
      <c r="F1840" s="48" t="s">
        <v>826</v>
      </c>
    </row>
    <row r="1841" spans="2:6" ht="12.75">
      <c r="B1841" s="32">
        <f t="shared" si="16"/>
        <v>0.8868055555555554</v>
      </c>
      <c r="C1841" s="32">
        <v>0.003472222222222222</v>
      </c>
      <c r="D1841" s="33"/>
      <c r="E1841" s="33"/>
      <c r="F1841" s="45" t="s">
        <v>827</v>
      </c>
    </row>
    <row r="1842" spans="2:6" ht="12.75">
      <c r="B1842" s="32">
        <f t="shared" si="16"/>
        <v>0.8902777777777776</v>
      </c>
      <c r="C1842" s="32">
        <v>0.0006944444444444445</v>
      </c>
      <c r="D1842" s="33"/>
      <c r="E1842" s="33"/>
      <c r="F1842" s="34" t="s">
        <v>828</v>
      </c>
    </row>
    <row r="1843" spans="2:6" ht="12.75">
      <c r="B1843" s="32">
        <f>B1841+C1841</f>
        <v>0.8902777777777776</v>
      </c>
      <c r="C1843" s="32">
        <v>0.006944444444444444</v>
      </c>
      <c r="D1843" s="33" t="s">
        <v>529</v>
      </c>
      <c r="E1843" s="33"/>
      <c r="F1843" s="50" t="s">
        <v>829</v>
      </c>
    </row>
    <row r="1844" spans="2:6" ht="12.75">
      <c r="B1844" s="32">
        <f aca="true" t="shared" si="17" ref="B1844:B1863">B1843+C1843</f>
        <v>0.897222222222222</v>
      </c>
      <c r="C1844" s="32">
        <v>0.006944444444444444</v>
      </c>
      <c r="D1844" s="33" t="s">
        <v>530</v>
      </c>
      <c r="E1844" s="33"/>
      <c r="F1844" s="51" t="s">
        <v>830</v>
      </c>
    </row>
    <row r="1845" spans="2:6" ht="12.75">
      <c r="B1845" s="32">
        <f t="shared" si="17"/>
        <v>0.9041666666666665</v>
      </c>
      <c r="C1845" s="32">
        <v>0.006944444444444444</v>
      </c>
      <c r="D1845" s="33" t="s">
        <v>531</v>
      </c>
      <c r="E1845" s="33"/>
      <c r="F1845" s="34"/>
    </row>
    <row r="1846" spans="2:6" ht="12.75">
      <c r="B1846" s="32">
        <f t="shared" si="17"/>
        <v>0.9111111111111109</v>
      </c>
      <c r="C1846" s="32"/>
      <c r="D1846" s="33"/>
      <c r="E1846" s="33"/>
      <c r="F1846" s="49" t="s">
        <v>831</v>
      </c>
    </row>
    <row r="1847" spans="2:6" ht="12.75">
      <c r="B1847" s="32">
        <f t="shared" si="17"/>
        <v>0.9111111111111109</v>
      </c>
      <c r="C1847" s="32">
        <v>0.003472222222222222</v>
      </c>
      <c r="D1847" s="33"/>
      <c r="E1847" s="33"/>
      <c r="F1847" s="34"/>
    </row>
    <row r="1848" spans="2:6" ht="12.75">
      <c r="B1848" s="32">
        <f t="shared" si="17"/>
        <v>0.9145833333333331</v>
      </c>
      <c r="C1848" s="32">
        <v>0.003472222222222222</v>
      </c>
      <c r="D1848" s="33" t="s">
        <v>832</v>
      </c>
      <c r="E1848" s="33"/>
      <c r="F1848" s="48" t="s">
        <v>833</v>
      </c>
    </row>
    <row r="1849" spans="2:6" ht="12.75">
      <c r="B1849" s="32">
        <f t="shared" si="17"/>
        <v>0.9180555555555553</v>
      </c>
      <c r="C1849" s="32">
        <v>0.0006944444444444445</v>
      </c>
      <c r="D1849" s="33"/>
      <c r="E1849" s="33"/>
      <c r="F1849" s="34" t="s">
        <v>828</v>
      </c>
    </row>
    <row r="1850" spans="2:6" ht="12.75">
      <c r="B1850" s="32">
        <f t="shared" si="17"/>
        <v>0.9187499999999997</v>
      </c>
      <c r="C1850" s="32">
        <v>0.010416666666666666</v>
      </c>
      <c r="D1850" s="33" t="s">
        <v>834</v>
      </c>
      <c r="E1850" s="33"/>
      <c r="F1850" s="34" t="s">
        <v>829</v>
      </c>
    </row>
    <row r="1851" spans="2:6" ht="12.75">
      <c r="B1851" s="32">
        <f t="shared" si="17"/>
        <v>0.9291666666666664</v>
      </c>
      <c r="C1851" s="32">
        <v>0.010416666666666666</v>
      </c>
      <c r="D1851" s="33" t="s">
        <v>835</v>
      </c>
      <c r="E1851" s="33"/>
      <c r="F1851" s="34" t="s">
        <v>830</v>
      </c>
    </row>
    <row r="1852" spans="2:6" ht="12.75">
      <c r="B1852" s="32">
        <f t="shared" si="17"/>
        <v>0.939583333333333</v>
      </c>
      <c r="C1852" s="32">
        <v>0.010416666666666666</v>
      </c>
      <c r="D1852" s="33" t="s">
        <v>836</v>
      </c>
      <c r="E1852" s="33"/>
      <c r="F1852" s="34"/>
    </row>
    <row r="1853" spans="2:6" ht="12.75">
      <c r="B1853" s="32">
        <f t="shared" si="17"/>
        <v>0.9499999999999996</v>
      </c>
      <c r="C1853" s="32"/>
      <c r="D1853" s="33"/>
      <c r="E1853" s="33"/>
      <c r="F1853" s="48" t="s">
        <v>803</v>
      </c>
    </row>
    <row r="1854" spans="2:6" ht="12.75">
      <c r="B1854" s="32">
        <f t="shared" si="17"/>
        <v>0.9499999999999996</v>
      </c>
      <c r="C1854" s="32">
        <v>0.0006944444444444445</v>
      </c>
      <c r="D1854" s="33"/>
      <c r="E1854" s="33"/>
      <c r="F1854" s="48"/>
    </row>
    <row r="1855" spans="2:6" ht="25.5">
      <c r="B1855" s="32">
        <f t="shared" si="17"/>
        <v>0.9506944444444441</v>
      </c>
      <c r="C1855" s="32"/>
      <c r="D1855" s="33"/>
      <c r="E1855" s="33"/>
      <c r="F1855" s="49" t="s">
        <v>837</v>
      </c>
    </row>
    <row r="1856" spans="2:6" ht="12.75">
      <c r="B1856" s="32">
        <f t="shared" si="17"/>
        <v>0.9506944444444441</v>
      </c>
      <c r="C1856" s="32">
        <v>0.003472222222222222</v>
      </c>
      <c r="D1856" s="33" t="s">
        <v>522</v>
      </c>
      <c r="E1856" s="33"/>
      <c r="F1856" s="33" t="s">
        <v>838</v>
      </c>
    </row>
    <row r="1857" spans="2:6" ht="12.75">
      <c r="B1857" s="32">
        <f t="shared" si="17"/>
        <v>0.9541666666666663</v>
      </c>
      <c r="C1857" s="32"/>
      <c r="D1857" s="33"/>
      <c r="E1857" s="33"/>
      <c r="F1857" s="33" t="s">
        <v>809</v>
      </c>
    </row>
    <row r="1858" spans="2:6" ht="12.75">
      <c r="B1858" s="32">
        <f t="shared" si="17"/>
        <v>0.9541666666666663</v>
      </c>
      <c r="C1858" s="32">
        <v>0.0020833333333333333</v>
      </c>
      <c r="D1858" s="33"/>
      <c r="E1858" s="33"/>
      <c r="F1858" s="33" t="s">
        <v>809</v>
      </c>
    </row>
    <row r="1859" spans="2:6" ht="12.75">
      <c r="B1859" s="32">
        <f t="shared" si="17"/>
        <v>0.9562499999999996</v>
      </c>
      <c r="C1859" s="32">
        <v>0.0020833333333333333</v>
      </c>
      <c r="D1859" s="33"/>
      <c r="E1859" s="33"/>
      <c r="F1859" s="33" t="s">
        <v>809</v>
      </c>
    </row>
    <row r="1860" spans="2:6" ht="12.75">
      <c r="B1860" s="32">
        <f t="shared" si="17"/>
        <v>0.9583333333333329</v>
      </c>
      <c r="C1860" s="32">
        <v>0.0020833333333333333</v>
      </c>
      <c r="D1860" s="33"/>
      <c r="E1860" s="33"/>
      <c r="F1860" s="34"/>
    </row>
    <row r="1861" spans="2:6" ht="12.75">
      <c r="B1861" s="32">
        <f t="shared" si="17"/>
        <v>0.9604166666666663</v>
      </c>
      <c r="C1861" s="35"/>
      <c r="D1861" s="33"/>
      <c r="E1861" s="33"/>
      <c r="F1861" s="34" t="s">
        <v>667</v>
      </c>
    </row>
    <row r="1862" spans="2:6" ht="25.5">
      <c r="B1862" s="32">
        <f t="shared" si="17"/>
        <v>0.9604166666666663</v>
      </c>
      <c r="C1862" s="33"/>
      <c r="D1862" s="33"/>
      <c r="E1862" s="33"/>
      <c r="F1862" s="34" t="s">
        <v>543</v>
      </c>
    </row>
    <row r="1863" spans="2:5" ht="12.75">
      <c r="B1863" s="32">
        <f t="shared" si="17"/>
        <v>0.9604166666666663</v>
      </c>
      <c r="C1863" s="33"/>
      <c r="D1863" s="33"/>
      <c r="E1863" s="33"/>
    </row>
    <row r="1878" ht="12.75">
      <c r="A1878" s="12"/>
    </row>
    <row r="1882" ht="12.75">
      <c r="A1882" s="13"/>
    </row>
    <row r="1924" ht="12.75">
      <c r="E1924" s="10"/>
    </row>
    <row r="1964" ht="12.75">
      <c r="A1964" s="12"/>
    </row>
    <row r="2023" spans="1:6" s="27" customFormat="1" ht="12.75">
      <c r="A2023"/>
      <c r="B2023" s="11"/>
      <c r="C2023"/>
      <c r="D2023"/>
      <c r="E2023"/>
      <c r="F2023" s="10"/>
    </row>
    <row r="2037" ht="12.75">
      <c r="F2037" s="22"/>
    </row>
    <row r="2038" ht="12.75">
      <c r="F2038" s="22"/>
    </row>
    <row r="2072" ht="12.75">
      <c r="A2072" s="12"/>
    </row>
    <row r="2181" ht="12.75">
      <c r="A2181" s="12"/>
    </row>
    <row r="2207" ht="12.75">
      <c r="A2207" s="12"/>
    </row>
    <row r="2208" ht="12.75">
      <c r="A2208" s="12"/>
    </row>
    <row r="2209" ht="12.75">
      <c r="A2209" s="12"/>
    </row>
    <row r="2210" ht="12.75">
      <c r="A2210" s="12"/>
    </row>
    <row r="2211" ht="12.75">
      <c r="A2211" s="12"/>
    </row>
    <row r="2212" ht="12.75">
      <c r="A2212" s="12"/>
    </row>
    <row r="2213" ht="12.75">
      <c r="A2213" s="12"/>
    </row>
    <row r="2233" ht="12.75">
      <c r="A2233" s="12"/>
    </row>
    <row r="2234" ht="12.75">
      <c r="B2234" s="13"/>
    </row>
    <row r="2235" ht="12.75">
      <c r="B2235" s="13"/>
    </row>
    <row r="2277" ht="12.75">
      <c r="A2277" s="12"/>
    </row>
    <row r="2281" ht="12.75">
      <c r="A2281" s="12"/>
    </row>
    <row r="2285" ht="12.75">
      <c r="A2285" s="12"/>
    </row>
    <row r="2433" ht="12.75">
      <c r="IV2433" t="s">
        <v>424</v>
      </c>
    </row>
  </sheetData>
  <printOptions gridLines="1"/>
  <pageMargins left="0.75" right="0.75" top="1" bottom="1" header="0.5" footer="0.5"/>
  <pageSetup horizontalDpi="200" verticalDpi="200" orientation="landscape" scale="77" r:id="rId2"/>
  <rowBreaks count="1" manualBreakCount="1">
    <brk id="1136" max="6" man="1"/>
  </rowBreaks>
  <drawing r:id="rId1"/>
</worksheet>
</file>

<file path=xl/worksheets/sheet2.xml><?xml version="1.0" encoding="utf-8"?>
<worksheet xmlns="http://schemas.openxmlformats.org/spreadsheetml/2006/main" xmlns:r="http://schemas.openxmlformats.org/officeDocument/2006/relationships">
  <dimension ref="A1:J54"/>
  <sheetViews>
    <sheetView workbookViewId="0" topLeftCell="A7">
      <selection activeCell="J54" sqref="J54"/>
    </sheetView>
  </sheetViews>
  <sheetFormatPr defaultColWidth="9.140625" defaultRowHeight="12.75"/>
  <sheetData>
    <row r="1" ht="12.75">
      <c r="A1" t="s">
        <v>279</v>
      </c>
    </row>
    <row r="3" spans="1:4" ht="12.75">
      <c r="A3" t="s">
        <v>280</v>
      </c>
      <c r="B3" t="s">
        <v>281</v>
      </c>
      <c r="C3" t="s">
        <v>282</v>
      </c>
      <c r="D3" t="s">
        <v>283</v>
      </c>
    </row>
    <row r="4" spans="1:4" ht="12.75">
      <c r="A4" s="11">
        <v>0.14671296296296296</v>
      </c>
      <c r="B4">
        <v>0</v>
      </c>
      <c r="C4">
        <v>6420</v>
      </c>
      <c r="D4">
        <v>8275</v>
      </c>
    </row>
    <row r="5" spans="1:4" ht="12.75">
      <c r="A5" s="11">
        <v>0.14806712962962962</v>
      </c>
      <c r="B5">
        <v>-0.54</v>
      </c>
      <c r="C5">
        <v>6422</v>
      </c>
      <c r="D5">
        <v>8269</v>
      </c>
    </row>
    <row r="6" spans="1:4" ht="12.75">
      <c r="A6" s="11">
        <v>0.14854166666666666</v>
      </c>
      <c r="B6">
        <v>-1.08</v>
      </c>
      <c r="C6">
        <v>6441</v>
      </c>
      <c r="D6">
        <v>8274</v>
      </c>
    </row>
    <row r="7" spans="1:4" ht="12.75">
      <c r="A7" s="11">
        <v>0.14854166666666666</v>
      </c>
      <c r="B7">
        <v>-1.62</v>
      </c>
      <c r="C7">
        <v>6448</v>
      </c>
      <c r="D7">
        <v>8274</v>
      </c>
    </row>
    <row r="8" spans="1:4" ht="12.75">
      <c r="A8" s="11">
        <v>0.14854166666666666</v>
      </c>
      <c r="B8">
        <v>-2.16</v>
      </c>
      <c r="C8">
        <v>6492</v>
      </c>
      <c r="D8">
        <v>8280</v>
      </c>
    </row>
    <row r="9" spans="1:4" ht="12.75">
      <c r="A9" s="11">
        <v>0.14854166666666666</v>
      </c>
      <c r="B9">
        <v>-2.7</v>
      </c>
      <c r="C9">
        <v>6499</v>
      </c>
      <c r="D9">
        <v>8308</v>
      </c>
    </row>
    <row r="10" spans="1:4" ht="12.75">
      <c r="A10" s="11">
        <v>0.14854166666666666</v>
      </c>
      <c r="B10">
        <v>-3.24</v>
      </c>
      <c r="C10">
        <v>6517</v>
      </c>
      <c r="D10">
        <v>8326</v>
      </c>
    </row>
    <row r="11" spans="1:4" ht="12.75">
      <c r="A11" s="11">
        <v>0.15141203703703704</v>
      </c>
      <c r="B11">
        <v>-3.78</v>
      </c>
      <c r="C11">
        <v>6549</v>
      </c>
      <c r="D11">
        <v>8346</v>
      </c>
    </row>
    <row r="12" spans="1:4" ht="12.75">
      <c r="A12" s="11">
        <v>0.15189814814814814</v>
      </c>
      <c r="B12">
        <v>-4.32</v>
      </c>
      <c r="C12">
        <v>6569</v>
      </c>
      <c r="D12">
        <v>8355</v>
      </c>
    </row>
    <row r="13" spans="1:4" ht="12.75">
      <c r="A13" s="11">
        <v>0.15253472222222222</v>
      </c>
      <c r="B13">
        <v>-4.68</v>
      </c>
      <c r="C13">
        <v>6599</v>
      </c>
      <c r="D13">
        <v>8354</v>
      </c>
    </row>
    <row r="14" spans="1:4" ht="12.75">
      <c r="A14" s="11">
        <v>0.15290509259259258</v>
      </c>
      <c r="B14">
        <v>-5.4</v>
      </c>
      <c r="C14">
        <v>6606</v>
      </c>
      <c r="D14">
        <v>8350</v>
      </c>
    </row>
    <row r="15" spans="1:4" ht="12.75">
      <c r="A15" s="11">
        <v>0.15335648148148148</v>
      </c>
      <c r="B15">
        <v>-5.94</v>
      </c>
      <c r="C15">
        <v>6621</v>
      </c>
      <c r="D15">
        <v>8348</v>
      </c>
    </row>
    <row r="16" spans="1:4" ht="12.75">
      <c r="A16" s="11">
        <v>0.15376157407407406</v>
      </c>
      <c r="B16">
        <v>-6.48</v>
      </c>
      <c r="C16">
        <v>6631</v>
      </c>
      <c r="D16">
        <v>8350</v>
      </c>
    </row>
    <row r="17" spans="1:4" ht="12.75">
      <c r="A17" s="11">
        <v>0.15413194444444445</v>
      </c>
      <c r="B17">
        <v>-7.02</v>
      </c>
      <c r="C17">
        <v>6645</v>
      </c>
      <c r="D17">
        <v>8352</v>
      </c>
    </row>
    <row r="18" spans="1:4" ht="12.75">
      <c r="A18" s="11">
        <v>0.15458333333333332</v>
      </c>
      <c r="B18">
        <v>-7.56</v>
      </c>
      <c r="C18">
        <v>6648</v>
      </c>
      <c r="D18">
        <v>8355</v>
      </c>
    </row>
    <row r="19" spans="1:4" ht="12.75">
      <c r="A19" s="11">
        <v>0.15496527777777777</v>
      </c>
      <c r="B19">
        <v>-8.1</v>
      </c>
      <c r="C19">
        <v>6652</v>
      </c>
      <c r="D19">
        <v>8360</v>
      </c>
    </row>
    <row r="20" spans="1:4" ht="12.75">
      <c r="A20" s="11">
        <v>0.15534722222222222</v>
      </c>
      <c r="B20">
        <v>-8.64</v>
      </c>
      <c r="C20">
        <v>6664</v>
      </c>
      <c r="D20">
        <v>8361</v>
      </c>
    </row>
    <row r="21" spans="1:4" ht="12.75">
      <c r="A21" s="11">
        <v>0.15579861111111112</v>
      </c>
      <c r="B21">
        <v>-9.18</v>
      </c>
      <c r="C21">
        <v>6662</v>
      </c>
      <c r="D21">
        <v>8363</v>
      </c>
    </row>
    <row r="22" spans="1:4" ht="12.75">
      <c r="A22" s="11">
        <v>0.15616898148148148</v>
      </c>
      <c r="B22">
        <v>-9.72</v>
      </c>
      <c r="C22">
        <v>6667</v>
      </c>
      <c r="D22">
        <v>8369</v>
      </c>
    </row>
    <row r="23" spans="1:4" ht="12.75">
      <c r="A23" s="11">
        <v>0.15657407407407406</v>
      </c>
      <c r="B23">
        <v>-9.18</v>
      </c>
      <c r="C23">
        <v>6670</v>
      </c>
      <c r="D23">
        <v>8362</v>
      </c>
    </row>
    <row r="24" spans="1:4" ht="12.75">
      <c r="A24" s="11">
        <v>0.1570138888888889</v>
      </c>
      <c r="B24">
        <v>-8.64</v>
      </c>
      <c r="C24">
        <v>6668</v>
      </c>
      <c r="D24">
        <v>8361</v>
      </c>
    </row>
    <row r="25" spans="1:4" ht="12.75">
      <c r="A25" s="11">
        <v>0.15737268518518518</v>
      </c>
      <c r="B25">
        <v>-8.1</v>
      </c>
      <c r="C25">
        <v>6663</v>
      </c>
      <c r="D25">
        <v>8358</v>
      </c>
    </row>
    <row r="26" spans="1:4" ht="12.75">
      <c r="A26" s="11">
        <v>0.15784722222222222</v>
      </c>
      <c r="B26">
        <v>-7.56</v>
      </c>
      <c r="C26">
        <v>6659</v>
      </c>
      <c r="D26">
        <v>8357</v>
      </c>
    </row>
    <row r="27" spans="1:4" ht="12.75">
      <c r="A27" s="11">
        <v>0.1582175925925926</v>
      </c>
      <c r="B27">
        <v>-7.02</v>
      </c>
      <c r="C27">
        <v>6650</v>
      </c>
      <c r="D27">
        <v>8353</v>
      </c>
    </row>
    <row r="28" spans="1:4" ht="12.75">
      <c r="A28" s="11">
        <v>0.15868055555555557</v>
      </c>
      <c r="B28">
        <v>-6.48</v>
      </c>
      <c r="C28">
        <v>6642</v>
      </c>
      <c r="D28">
        <v>8349</v>
      </c>
    </row>
    <row r="29" spans="1:4" ht="12.75">
      <c r="A29" s="11">
        <v>0.15913194444444445</v>
      </c>
      <c r="B29">
        <v>-5.94</v>
      </c>
      <c r="C29">
        <v>6632</v>
      </c>
      <c r="D29">
        <v>8345</v>
      </c>
    </row>
    <row r="30" spans="1:4" ht="12.75">
      <c r="A30" s="11">
        <v>0.15949074074074074</v>
      </c>
      <c r="B30">
        <v>-5.4</v>
      </c>
      <c r="C30">
        <v>6634</v>
      </c>
      <c r="D30">
        <v>8341</v>
      </c>
    </row>
    <row r="31" spans="1:4" ht="12.75">
      <c r="A31" s="11">
        <v>0.15989583333333332</v>
      </c>
      <c r="B31">
        <v>-4.86</v>
      </c>
      <c r="C31">
        <v>6632</v>
      </c>
      <c r="D31">
        <v>8338</v>
      </c>
    </row>
    <row r="32" spans="1:4" ht="12.75">
      <c r="A32" s="11">
        <v>0.16023148148148147</v>
      </c>
      <c r="B32">
        <v>-4.32</v>
      </c>
      <c r="C32">
        <v>6615</v>
      </c>
      <c r="D32">
        <v>8339</v>
      </c>
    </row>
    <row r="33" spans="1:4" ht="12.75">
      <c r="A33" s="11">
        <v>0.16061342592592592</v>
      </c>
      <c r="B33">
        <v>-3.78</v>
      </c>
      <c r="C33">
        <v>6597</v>
      </c>
      <c r="D33">
        <v>8341</v>
      </c>
    </row>
    <row r="34" spans="1:4" ht="12.75">
      <c r="A34" s="11">
        <v>0.16100694444444444</v>
      </c>
      <c r="B34">
        <v>-3.24</v>
      </c>
      <c r="C34">
        <v>6564</v>
      </c>
      <c r="D34">
        <v>8338</v>
      </c>
    </row>
    <row r="35" spans="1:4" ht="12.75">
      <c r="A35" s="11">
        <v>0.16144675925925925</v>
      </c>
      <c r="B35">
        <v>-2.7</v>
      </c>
      <c r="C35">
        <v>6540</v>
      </c>
      <c r="D35">
        <v>8328</v>
      </c>
    </row>
    <row r="36" spans="1:4" ht="12.75">
      <c r="A36" s="11">
        <v>0.16181712962962963</v>
      </c>
      <c r="B36">
        <v>-2.16</v>
      </c>
      <c r="C36">
        <v>6520</v>
      </c>
      <c r="D36">
        <v>8315</v>
      </c>
    </row>
    <row r="37" spans="1:4" ht="12.75">
      <c r="A37" s="11">
        <v>0.1622685185185185</v>
      </c>
      <c r="B37">
        <v>-1.62</v>
      </c>
      <c r="C37">
        <v>6490</v>
      </c>
      <c r="D37">
        <v>8290</v>
      </c>
    </row>
    <row r="38" spans="1:4" ht="12.75">
      <c r="A38" s="11">
        <v>0.16265046296296296</v>
      </c>
      <c r="B38">
        <v>-1.08</v>
      </c>
      <c r="C38">
        <v>6449</v>
      </c>
      <c r="D38">
        <v>8245</v>
      </c>
    </row>
    <row r="39" spans="1:4" ht="12.75">
      <c r="A39" s="11">
        <v>0.1631365740740741</v>
      </c>
      <c r="B39">
        <v>-0.54</v>
      </c>
      <c r="C39">
        <v>6430</v>
      </c>
      <c r="D39">
        <v>8245</v>
      </c>
    </row>
    <row r="40" spans="1:4" ht="12.75">
      <c r="A40" s="11">
        <v>0.16358796296296296</v>
      </c>
      <c r="B40">
        <v>0</v>
      </c>
      <c r="C40">
        <v>6418</v>
      </c>
      <c r="D40">
        <v>8238</v>
      </c>
    </row>
    <row r="41" spans="1:4" ht="12.75">
      <c r="A41" s="11">
        <v>0.16431712962962963</v>
      </c>
      <c r="B41">
        <v>0.54</v>
      </c>
      <c r="C41">
        <v>6391</v>
      </c>
      <c r="D41">
        <v>8235</v>
      </c>
    </row>
    <row r="42" spans="1:4" ht="12.75">
      <c r="A42" s="11">
        <v>0.1646875</v>
      </c>
      <c r="B42">
        <v>1.08</v>
      </c>
      <c r="C42">
        <v>6390</v>
      </c>
      <c r="D42">
        <v>8235</v>
      </c>
    </row>
    <row r="54" spans="8:10" ht="12.75">
      <c r="H54">
        <f>3/100</f>
        <v>0.03</v>
      </c>
      <c r="I54">
        <f>10^(H54/10)</f>
        <v>1.0069316688518042</v>
      </c>
      <c r="J54">
        <f>(I54-1)*20000000</f>
        <v>138633.3770360837</v>
      </c>
    </row>
  </sheetData>
  <printOptions/>
  <pageMargins left="0.75" right="0.75" top="1" bottom="1" header="0.5" footer="0.5"/>
  <pageSetup horizontalDpi="300" verticalDpi="300" orientation="portrait" r:id="rId2"/>
  <drawing r:id="rId1"/>
</worksheet>
</file>

<file path=xl/worksheets/sheet3.xml><?xml version="1.0" encoding="utf-8"?>
<worksheet xmlns="http://schemas.openxmlformats.org/spreadsheetml/2006/main" xmlns:r="http://schemas.openxmlformats.org/officeDocument/2006/relationships">
  <dimension ref="A1:E111"/>
  <sheetViews>
    <sheetView workbookViewId="0" topLeftCell="A84">
      <selection activeCell="B105" sqref="B105:C111"/>
    </sheetView>
  </sheetViews>
  <sheetFormatPr defaultColWidth="9.140625" defaultRowHeight="12.75"/>
  <sheetData>
    <row r="1" spans="1:5" ht="12.75">
      <c r="A1" t="s">
        <v>284</v>
      </c>
      <c r="B1" t="s">
        <v>285</v>
      </c>
      <c r="D1" t="s">
        <v>286</v>
      </c>
      <c r="E1" t="s">
        <v>286</v>
      </c>
    </row>
    <row r="2" spans="1:5" ht="12.75">
      <c r="A2" s="13">
        <v>0.27291666666666664</v>
      </c>
      <c r="B2">
        <v>0</v>
      </c>
      <c r="C2">
        <v>0</v>
      </c>
      <c r="D2">
        <v>7784</v>
      </c>
      <c r="E2">
        <v>6845</v>
      </c>
    </row>
    <row r="3" spans="1:5" ht="12.75">
      <c r="A3" s="11">
        <v>0.2737037037037037</v>
      </c>
      <c r="B3">
        <v>-5</v>
      </c>
      <c r="C3">
        <v>-1.35</v>
      </c>
      <c r="D3">
        <v>7782</v>
      </c>
      <c r="E3">
        <v>6842</v>
      </c>
    </row>
    <row r="4" spans="1:5" ht="12.75">
      <c r="A4" s="11">
        <v>0.274375</v>
      </c>
      <c r="B4">
        <v>-10</v>
      </c>
      <c r="C4">
        <v>-2.7</v>
      </c>
      <c r="D4">
        <v>7782</v>
      </c>
      <c r="E4">
        <v>6841</v>
      </c>
    </row>
    <row r="5" spans="1:5" ht="12.75">
      <c r="A5" s="11">
        <v>0.27497685185185183</v>
      </c>
      <c r="B5">
        <v>-15</v>
      </c>
      <c r="C5">
        <v>-4.05</v>
      </c>
      <c r="D5">
        <v>7780</v>
      </c>
      <c r="E5">
        <v>6840</v>
      </c>
    </row>
    <row r="6" spans="1:5" ht="12.75">
      <c r="A6" s="11">
        <v>0.2755324074074074</v>
      </c>
      <c r="B6">
        <v>-20</v>
      </c>
      <c r="C6">
        <v>-5.4</v>
      </c>
      <c r="D6">
        <v>7776</v>
      </c>
      <c r="E6">
        <v>6838</v>
      </c>
    </row>
    <row r="7" spans="1:5" ht="12.75">
      <c r="A7" s="11">
        <v>0.27619212962962963</v>
      </c>
      <c r="B7">
        <v>-25</v>
      </c>
      <c r="C7">
        <v>-6.75</v>
      </c>
      <c r="D7">
        <v>7779</v>
      </c>
      <c r="E7">
        <v>6836</v>
      </c>
    </row>
    <row r="8" spans="1:5" ht="12.75">
      <c r="A8" s="11">
        <v>0.2767824074074074</v>
      </c>
      <c r="B8">
        <v>-30</v>
      </c>
      <c r="C8">
        <v>-8.1</v>
      </c>
      <c r="D8">
        <v>7777</v>
      </c>
      <c r="E8">
        <v>6834</v>
      </c>
    </row>
    <row r="9" spans="1:5" ht="12.75">
      <c r="A9" s="11">
        <v>0.2772685185185185</v>
      </c>
      <c r="B9">
        <v>-35</v>
      </c>
      <c r="C9">
        <v>-9.45</v>
      </c>
      <c r="D9">
        <v>7774</v>
      </c>
      <c r="E9">
        <v>6832</v>
      </c>
    </row>
    <row r="10" spans="1:5" ht="12.75">
      <c r="A10" s="11">
        <v>0.2778472222222222</v>
      </c>
      <c r="B10">
        <v>-40</v>
      </c>
      <c r="C10">
        <v>-10.8</v>
      </c>
      <c r="D10">
        <v>7776</v>
      </c>
      <c r="E10">
        <v>6830</v>
      </c>
    </row>
    <row r="11" spans="1:5" ht="12.75">
      <c r="A11" s="11">
        <v>0.2784490740740741</v>
      </c>
      <c r="B11">
        <v>-45</v>
      </c>
      <c r="C11">
        <v>-12.15</v>
      </c>
      <c r="D11">
        <v>7771</v>
      </c>
      <c r="E11">
        <v>6827</v>
      </c>
    </row>
    <row r="12" spans="1:5" ht="12.75">
      <c r="A12" s="11">
        <v>0.2790509259259259</v>
      </c>
      <c r="B12">
        <v>-50</v>
      </c>
      <c r="C12">
        <v>-13.5</v>
      </c>
      <c r="D12">
        <v>7750</v>
      </c>
      <c r="E12">
        <v>6824</v>
      </c>
    </row>
    <row r="13" spans="1:5" ht="12.75">
      <c r="A13" s="11">
        <v>0.27971064814814817</v>
      </c>
      <c r="B13">
        <v>-55</v>
      </c>
      <c r="C13">
        <v>-14.85</v>
      </c>
      <c r="D13">
        <v>7739</v>
      </c>
      <c r="E13">
        <v>6813</v>
      </c>
    </row>
    <row r="14" spans="1:5" ht="12.75">
      <c r="A14" s="11">
        <v>0.28024305555555556</v>
      </c>
      <c r="B14">
        <v>-60</v>
      </c>
      <c r="C14">
        <v>-16.2</v>
      </c>
      <c r="D14">
        <v>7737</v>
      </c>
      <c r="E14">
        <v>6814</v>
      </c>
    </row>
    <row r="15" spans="1:5" ht="12.75">
      <c r="A15" s="11">
        <v>0.2808333333333333</v>
      </c>
      <c r="B15">
        <v>-65</v>
      </c>
      <c r="C15">
        <v>-17.55</v>
      </c>
      <c r="D15">
        <v>7716</v>
      </c>
      <c r="E15">
        <v>6812</v>
      </c>
    </row>
    <row r="16" spans="1:5" ht="12.75">
      <c r="A16" s="11">
        <v>0.2813657407407408</v>
      </c>
      <c r="B16">
        <v>-70</v>
      </c>
      <c r="C16">
        <v>-18.9</v>
      </c>
      <c r="D16">
        <v>7708</v>
      </c>
      <c r="E16">
        <v>6809</v>
      </c>
    </row>
    <row r="17" spans="1:5" ht="12.75">
      <c r="A17" s="11">
        <v>0.281875</v>
      </c>
      <c r="B17">
        <v>-75</v>
      </c>
      <c r="C17">
        <v>-20.25</v>
      </c>
      <c r="D17">
        <v>7702</v>
      </c>
      <c r="E17">
        <v>6807</v>
      </c>
    </row>
    <row r="18" spans="1:5" ht="12.75">
      <c r="A18" s="11">
        <v>0.2824537037037037</v>
      </c>
      <c r="B18">
        <v>-80</v>
      </c>
      <c r="C18">
        <v>-21.6</v>
      </c>
      <c r="D18">
        <v>7689</v>
      </c>
      <c r="E18">
        <v>6801</v>
      </c>
    </row>
    <row r="19" spans="1:5" ht="12.75">
      <c r="A19" s="11">
        <v>0.28303240740740737</v>
      </c>
      <c r="B19">
        <v>-85</v>
      </c>
      <c r="C19">
        <v>-22.95</v>
      </c>
      <c r="D19">
        <v>7680</v>
      </c>
      <c r="E19">
        <v>6798</v>
      </c>
    </row>
    <row r="20" spans="1:5" ht="12.75">
      <c r="A20" s="11">
        <v>0.2836574074074074</v>
      </c>
      <c r="B20">
        <v>-90</v>
      </c>
      <c r="C20">
        <v>-24.3</v>
      </c>
      <c r="D20">
        <v>7677</v>
      </c>
      <c r="E20">
        <v>6793</v>
      </c>
    </row>
    <row r="21" spans="1:3" ht="12.75">
      <c r="A21" t="s">
        <v>287</v>
      </c>
      <c r="B21" t="s">
        <v>285</v>
      </c>
      <c r="C21" t="s">
        <v>288</v>
      </c>
    </row>
    <row r="22" spans="1:3" ht="12.75">
      <c r="A22" t="s">
        <v>289</v>
      </c>
      <c r="B22" t="s">
        <v>290</v>
      </c>
      <c r="C22" t="s">
        <v>290</v>
      </c>
    </row>
    <row r="23" spans="1:5" ht="12.75">
      <c r="A23" s="11">
        <v>0.2870601851851852</v>
      </c>
      <c r="B23">
        <v>-90</v>
      </c>
      <c r="C23">
        <v>-24.3</v>
      </c>
      <c r="D23">
        <v>7674</v>
      </c>
      <c r="E23">
        <v>6784</v>
      </c>
    </row>
    <row r="24" spans="1:5" ht="12.75">
      <c r="A24" s="11">
        <v>0.2878472222222222</v>
      </c>
      <c r="B24">
        <v>-85</v>
      </c>
      <c r="C24">
        <v>-22.95</v>
      </c>
      <c r="D24">
        <v>7676</v>
      </c>
      <c r="E24">
        <v>6783</v>
      </c>
    </row>
    <row r="25" spans="1:5" ht="12.75">
      <c r="A25" s="11">
        <v>0.28847222222222224</v>
      </c>
      <c r="B25">
        <v>-80</v>
      </c>
      <c r="C25">
        <v>-21.6</v>
      </c>
      <c r="D25">
        <v>7684</v>
      </c>
      <c r="E25">
        <v>6785</v>
      </c>
    </row>
    <row r="26" spans="1:5" ht="12.75">
      <c r="A26" s="11">
        <v>0.28912037037037036</v>
      </c>
      <c r="B26">
        <v>-75</v>
      </c>
      <c r="C26">
        <v>-20.25</v>
      </c>
      <c r="D26">
        <v>7689</v>
      </c>
      <c r="E26">
        <v>6785</v>
      </c>
    </row>
    <row r="27" spans="1:5" ht="12.75">
      <c r="A27" s="11">
        <v>0.2897222222222222</v>
      </c>
      <c r="B27">
        <v>-70</v>
      </c>
      <c r="C27">
        <v>-18.9</v>
      </c>
      <c r="D27">
        <v>7695</v>
      </c>
      <c r="E27">
        <v>6785</v>
      </c>
    </row>
    <row r="28" spans="1:5" ht="12.75">
      <c r="A28" s="11">
        <v>0.2903703703703704</v>
      </c>
      <c r="B28">
        <v>-65</v>
      </c>
      <c r="C28">
        <v>-17.55</v>
      </c>
      <c r="D28">
        <v>7702</v>
      </c>
      <c r="E28">
        <v>6784</v>
      </c>
    </row>
    <row r="29" spans="1:5" ht="12.75">
      <c r="A29" s="11">
        <v>0.29096064814814815</v>
      </c>
      <c r="B29">
        <v>-60</v>
      </c>
      <c r="C29">
        <v>-16.2</v>
      </c>
      <c r="D29">
        <v>7713</v>
      </c>
      <c r="E29">
        <v>6782</v>
      </c>
    </row>
    <row r="30" spans="1:5" ht="12.75">
      <c r="A30" s="11">
        <v>0.2915625</v>
      </c>
      <c r="B30">
        <v>-55</v>
      </c>
      <c r="C30">
        <v>-14.85</v>
      </c>
      <c r="D30">
        <v>7716</v>
      </c>
      <c r="E30">
        <v>6779</v>
      </c>
    </row>
    <row r="31" spans="1:5" ht="12.75">
      <c r="A31" t="s">
        <v>291</v>
      </c>
      <c r="B31">
        <v>-50</v>
      </c>
      <c r="C31">
        <v>-13.5</v>
      </c>
      <c r="D31">
        <v>7751</v>
      </c>
      <c r="E31">
        <v>6780</v>
      </c>
    </row>
    <row r="32" spans="1:5" ht="12.75">
      <c r="A32" s="11">
        <v>0.29278935185185184</v>
      </c>
      <c r="B32">
        <v>-45</v>
      </c>
      <c r="C32">
        <v>-12.15</v>
      </c>
      <c r="D32">
        <v>7750</v>
      </c>
      <c r="E32">
        <v>6785</v>
      </c>
    </row>
    <row r="33" spans="1:5" ht="12.75">
      <c r="A33" s="11">
        <v>0.2934259259259259</v>
      </c>
      <c r="B33">
        <v>-40</v>
      </c>
      <c r="C33">
        <v>-10.8</v>
      </c>
      <c r="D33">
        <v>7774</v>
      </c>
      <c r="E33">
        <v>6786</v>
      </c>
    </row>
    <row r="34" spans="1:5" ht="12.75">
      <c r="A34" s="11">
        <v>0.29399305555555555</v>
      </c>
      <c r="B34">
        <v>-35</v>
      </c>
      <c r="C34">
        <v>-9.45</v>
      </c>
      <c r="D34">
        <v>7766</v>
      </c>
      <c r="E34">
        <v>6784</v>
      </c>
    </row>
    <row r="35" spans="1:5" ht="12.75">
      <c r="A35" s="11">
        <v>0.29458333333333336</v>
      </c>
      <c r="B35">
        <v>-30</v>
      </c>
      <c r="C35">
        <v>-8.1</v>
      </c>
      <c r="D35">
        <v>7768</v>
      </c>
      <c r="E35">
        <v>6783</v>
      </c>
    </row>
    <row r="36" spans="1:5" ht="12.75">
      <c r="A36" s="11">
        <v>0.29509259259259263</v>
      </c>
      <c r="B36">
        <v>-25</v>
      </c>
      <c r="C36">
        <v>-6.75</v>
      </c>
      <c r="D36">
        <v>7771</v>
      </c>
      <c r="E36">
        <v>6781</v>
      </c>
    </row>
    <row r="37" spans="1:5" ht="12.75">
      <c r="A37" s="11">
        <v>0.2956828703703704</v>
      </c>
      <c r="B37">
        <v>-20</v>
      </c>
      <c r="C37">
        <v>-5.4</v>
      </c>
      <c r="D37">
        <v>7768</v>
      </c>
      <c r="E37">
        <v>6779</v>
      </c>
    </row>
    <row r="38" spans="1:5" ht="12.75">
      <c r="A38" s="11">
        <v>0.2962962962962963</v>
      </c>
      <c r="B38">
        <v>-15</v>
      </c>
      <c r="C38">
        <v>-4.05</v>
      </c>
      <c r="D38">
        <v>7770</v>
      </c>
      <c r="E38">
        <v>6778</v>
      </c>
    </row>
    <row r="39" spans="1:5" ht="12.75">
      <c r="A39" s="11">
        <v>0.296875</v>
      </c>
      <c r="B39">
        <v>-10</v>
      </c>
      <c r="C39">
        <v>-2.7</v>
      </c>
      <c r="D39">
        <v>7768</v>
      </c>
      <c r="E39">
        <v>6777</v>
      </c>
    </row>
    <row r="40" spans="1:5" ht="12.75">
      <c r="A40" s="11">
        <v>0.2974305555555556</v>
      </c>
      <c r="B40">
        <v>-5</v>
      </c>
      <c r="C40">
        <v>-1.35</v>
      </c>
      <c r="D40">
        <v>7767</v>
      </c>
      <c r="E40">
        <v>6775</v>
      </c>
    </row>
    <row r="41" spans="1:5" ht="12.75">
      <c r="A41" s="11">
        <v>0.2979861111111111</v>
      </c>
      <c r="B41">
        <v>0</v>
      </c>
      <c r="C41">
        <v>0</v>
      </c>
      <c r="D41">
        <v>7760</v>
      </c>
      <c r="E41">
        <v>6774</v>
      </c>
    </row>
    <row r="42" spans="1:3" ht="12.75">
      <c r="A42" t="s">
        <v>292</v>
      </c>
      <c r="B42" t="s">
        <v>285</v>
      </c>
      <c r="C42" t="s">
        <v>293</v>
      </c>
    </row>
    <row r="43" spans="1:3" ht="12.75">
      <c r="A43" t="s">
        <v>294</v>
      </c>
      <c r="B43" t="s">
        <v>286</v>
      </c>
      <c r="C43" t="s">
        <v>286</v>
      </c>
    </row>
    <row r="44" spans="1:5" ht="12.75">
      <c r="A44" s="11">
        <v>0.3001157407407407</v>
      </c>
      <c r="B44">
        <v>0</v>
      </c>
      <c r="C44">
        <v>0</v>
      </c>
      <c r="D44">
        <v>7766</v>
      </c>
      <c r="E44">
        <v>6767</v>
      </c>
    </row>
    <row r="45" spans="1:5" ht="12.75">
      <c r="A45" s="11">
        <v>0.30074074074074075</v>
      </c>
      <c r="B45">
        <v>5</v>
      </c>
      <c r="C45">
        <v>1.35</v>
      </c>
      <c r="D45">
        <v>7766</v>
      </c>
      <c r="E45">
        <v>6766</v>
      </c>
    </row>
    <row r="46" spans="1:5" ht="12.75">
      <c r="A46" s="11">
        <v>0.3015509259259259</v>
      </c>
      <c r="B46">
        <v>10</v>
      </c>
      <c r="C46">
        <v>2.7</v>
      </c>
      <c r="D46">
        <v>7764</v>
      </c>
      <c r="E46">
        <v>6763</v>
      </c>
    </row>
    <row r="47" spans="1:5" ht="12.75">
      <c r="A47" s="11">
        <v>0.3021064814814815</v>
      </c>
      <c r="B47">
        <v>15</v>
      </c>
      <c r="C47">
        <v>4.05</v>
      </c>
      <c r="D47">
        <v>7763</v>
      </c>
      <c r="E47">
        <v>6763</v>
      </c>
    </row>
    <row r="48" spans="1:5" ht="12.75">
      <c r="A48" s="11">
        <v>0.30269675925925926</v>
      </c>
      <c r="B48">
        <v>20</v>
      </c>
      <c r="C48">
        <v>5.4</v>
      </c>
      <c r="D48">
        <v>7763</v>
      </c>
      <c r="E48">
        <v>6761</v>
      </c>
    </row>
    <row r="49" spans="1:5" ht="12.75">
      <c r="A49" s="11">
        <v>0.3032523148148148</v>
      </c>
      <c r="B49">
        <v>25</v>
      </c>
      <c r="C49">
        <v>6.75</v>
      </c>
      <c r="D49">
        <v>7762</v>
      </c>
      <c r="E49">
        <v>6760</v>
      </c>
    </row>
    <row r="50" spans="1:5" ht="12.75">
      <c r="A50" s="11">
        <v>0.30386574074074074</v>
      </c>
      <c r="B50">
        <v>30</v>
      </c>
      <c r="C50">
        <v>8.1</v>
      </c>
      <c r="D50">
        <v>7759</v>
      </c>
      <c r="E50">
        <v>6759</v>
      </c>
    </row>
    <row r="51" spans="1:5" ht="12.75">
      <c r="A51" s="11">
        <v>0.30439814814814814</v>
      </c>
      <c r="B51">
        <v>35</v>
      </c>
      <c r="C51">
        <v>9.45</v>
      </c>
      <c r="D51">
        <v>7756</v>
      </c>
      <c r="E51">
        <v>6758</v>
      </c>
    </row>
    <row r="52" spans="1:5" ht="12.75">
      <c r="A52" s="11">
        <v>0.30496527777777777</v>
      </c>
      <c r="B52">
        <v>40</v>
      </c>
      <c r="C52">
        <v>10.8</v>
      </c>
      <c r="D52">
        <v>7752</v>
      </c>
      <c r="E52">
        <v>6756</v>
      </c>
    </row>
    <row r="53" spans="1:5" ht="12.75">
      <c r="A53" s="11">
        <v>0.3055555555555555</v>
      </c>
      <c r="B53">
        <v>45</v>
      </c>
      <c r="C53">
        <v>12.15</v>
      </c>
      <c r="D53">
        <v>7745</v>
      </c>
      <c r="E53">
        <v>6757</v>
      </c>
    </row>
    <row r="54" spans="1:5" ht="12.75">
      <c r="A54" s="11">
        <v>0.30614583333333334</v>
      </c>
      <c r="B54">
        <v>50</v>
      </c>
      <c r="C54">
        <v>13.5</v>
      </c>
      <c r="D54">
        <v>7745</v>
      </c>
      <c r="E54">
        <v>6753</v>
      </c>
    </row>
    <row r="55" spans="1:5" ht="12.75">
      <c r="A55" s="11">
        <v>0.3066666666666667</v>
      </c>
      <c r="B55">
        <v>55</v>
      </c>
      <c r="C55">
        <v>14.85</v>
      </c>
      <c r="D55">
        <v>7719</v>
      </c>
      <c r="E55">
        <v>6749</v>
      </c>
    </row>
    <row r="56" spans="1:5" ht="12.75">
      <c r="A56" s="11">
        <v>0.30724537037037036</v>
      </c>
      <c r="B56">
        <v>60</v>
      </c>
      <c r="C56">
        <v>16.2</v>
      </c>
      <c r="D56">
        <v>7696</v>
      </c>
      <c r="E56">
        <v>6743</v>
      </c>
    </row>
    <row r="57" spans="1:5" ht="12.75">
      <c r="A57" s="11">
        <v>0.3078125</v>
      </c>
      <c r="B57">
        <v>65</v>
      </c>
      <c r="C57">
        <v>17.55</v>
      </c>
      <c r="D57">
        <v>7695</v>
      </c>
      <c r="E57">
        <v>6739</v>
      </c>
    </row>
    <row r="58" spans="1:5" ht="12.75">
      <c r="A58" s="11">
        <v>0.3083564814814815</v>
      </c>
      <c r="B58">
        <v>70</v>
      </c>
      <c r="C58">
        <v>18.9</v>
      </c>
      <c r="D58">
        <v>7682</v>
      </c>
      <c r="E58">
        <v>6737</v>
      </c>
    </row>
    <row r="59" spans="1:5" ht="12.75">
      <c r="A59" t="s">
        <v>295</v>
      </c>
      <c r="B59">
        <v>75</v>
      </c>
      <c r="C59">
        <v>20.25</v>
      </c>
      <c r="D59">
        <v>7674</v>
      </c>
      <c r="E59">
        <v>6735</v>
      </c>
    </row>
    <row r="60" spans="1:5" ht="12.75">
      <c r="A60" s="11">
        <v>0.30960648148148145</v>
      </c>
      <c r="B60">
        <v>80</v>
      </c>
      <c r="C60">
        <v>21.6</v>
      </c>
      <c r="D60">
        <v>7663</v>
      </c>
      <c r="E60">
        <v>6728</v>
      </c>
    </row>
    <row r="61" spans="1:5" ht="12.75">
      <c r="A61" s="11">
        <v>0.3101273148148148</v>
      </c>
      <c r="B61">
        <v>85</v>
      </c>
      <c r="C61">
        <v>22.95</v>
      </c>
      <c r="D61">
        <v>7648</v>
      </c>
      <c r="E61">
        <v>6723</v>
      </c>
    </row>
    <row r="62" spans="1:5" ht="12.75">
      <c r="A62" s="11">
        <v>0.3106712962962963</v>
      </c>
      <c r="B62">
        <v>90</v>
      </c>
      <c r="C62">
        <v>24.3</v>
      </c>
      <c r="D62">
        <v>7641</v>
      </c>
      <c r="E62">
        <v>6722</v>
      </c>
    </row>
    <row r="63" spans="1:3" ht="12.75">
      <c r="A63" t="s">
        <v>296</v>
      </c>
      <c r="B63" t="s">
        <v>285</v>
      </c>
      <c r="C63" t="s">
        <v>297</v>
      </c>
    </row>
    <row r="64" spans="1:3" ht="12.75">
      <c r="A64" t="s">
        <v>298</v>
      </c>
      <c r="B64" t="s">
        <v>286</v>
      </c>
      <c r="C64" t="s">
        <v>286</v>
      </c>
    </row>
    <row r="68" spans="1:2" ht="12.75">
      <c r="A68">
        <v>41347</v>
      </c>
      <c r="B68">
        <f>A68/$A$72</f>
        <v>0.895169845634242</v>
      </c>
    </row>
    <row r="69" spans="1:2" ht="12.75">
      <c r="A69">
        <v>31401</v>
      </c>
      <c r="B69">
        <f>A69/$A$72</f>
        <v>0.679837190673104</v>
      </c>
    </row>
    <row r="70" spans="1:2" ht="12.75">
      <c r="A70">
        <v>19969</v>
      </c>
      <c r="B70">
        <f>A70/$A$72</f>
        <v>0.43233237350884407</v>
      </c>
    </row>
    <row r="71" spans="1:2" ht="12.75">
      <c r="A71">
        <v>6515</v>
      </c>
      <c r="B71">
        <f>A71/$A$72</f>
        <v>0.14105089956483147</v>
      </c>
    </row>
    <row r="72" spans="1:2" ht="12.75">
      <c r="A72">
        <v>46189</v>
      </c>
      <c r="B72">
        <f>A72/$A$72</f>
        <v>1</v>
      </c>
    </row>
    <row r="75" spans="1:2" ht="12.75">
      <c r="A75">
        <v>35840</v>
      </c>
      <c r="B75">
        <f>A75/$A$79</f>
        <v>0.8553495143314002</v>
      </c>
    </row>
    <row r="76" spans="1:2" ht="12.75">
      <c r="A76">
        <v>27702</v>
      </c>
      <c r="B76">
        <f>A76/$A$79</f>
        <v>0.6611298059712178</v>
      </c>
    </row>
    <row r="77" spans="1:2" ht="12.75">
      <c r="A77">
        <v>17954</v>
      </c>
      <c r="B77">
        <f>A77/$A$79</f>
        <v>0.4284861936469297</v>
      </c>
    </row>
    <row r="78" spans="1:2" ht="12.75">
      <c r="A78">
        <v>5855</v>
      </c>
      <c r="B78">
        <f>A78/$A$79</f>
        <v>0.13973413522350303</v>
      </c>
    </row>
    <row r="79" spans="1:2" ht="12.75">
      <c r="A79">
        <v>41901</v>
      </c>
      <c r="B79">
        <f>A79/$A$79</f>
        <v>1</v>
      </c>
    </row>
    <row r="84" spans="1:3" ht="12.75">
      <c r="A84">
        <v>9.36</v>
      </c>
      <c r="B84">
        <v>3.171</v>
      </c>
      <c r="C84">
        <v>6649</v>
      </c>
    </row>
    <row r="85" spans="1:3" ht="12.75">
      <c r="A85">
        <v>9.16</v>
      </c>
      <c r="B85">
        <v>2.855</v>
      </c>
      <c r="C85">
        <v>6933.9</v>
      </c>
    </row>
    <row r="86" spans="1:3" ht="12.75">
      <c r="A86">
        <v>9.09</v>
      </c>
      <c r="B86">
        <v>1.932</v>
      </c>
      <c r="C86">
        <v>6926.3</v>
      </c>
    </row>
    <row r="87" spans="1:3" ht="12.75">
      <c r="A87">
        <v>9.02</v>
      </c>
      <c r="B87">
        <v>0.534</v>
      </c>
      <c r="C87">
        <v>6929.6</v>
      </c>
    </row>
    <row r="88" spans="1:3" ht="12.75">
      <c r="A88">
        <v>8.95</v>
      </c>
      <c r="B88">
        <v>0.534</v>
      </c>
      <c r="C88">
        <v>6980.1</v>
      </c>
    </row>
    <row r="89" spans="1:3" ht="12.75">
      <c r="A89">
        <v>8.74</v>
      </c>
      <c r="B89">
        <v>3.059</v>
      </c>
      <c r="C89">
        <v>7034.2</v>
      </c>
    </row>
    <row r="90" spans="1:3" ht="12.75">
      <c r="A90">
        <v>8.53</v>
      </c>
      <c r="B90">
        <v>3.061</v>
      </c>
      <c r="C90">
        <v>4573.2</v>
      </c>
    </row>
    <row r="91" spans="1:3" ht="12.75">
      <c r="A91">
        <v>8.32</v>
      </c>
      <c r="B91">
        <v>3.044</v>
      </c>
      <c r="C91">
        <v>4575.2</v>
      </c>
    </row>
    <row r="92" spans="1:3" ht="12.75">
      <c r="A92">
        <v>8.53</v>
      </c>
      <c r="B92">
        <v>3.061</v>
      </c>
      <c r="C92">
        <v>4576.7</v>
      </c>
    </row>
    <row r="93" spans="1:3" ht="12.75">
      <c r="A93">
        <v>8.74</v>
      </c>
      <c r="B93">
        <v>3.059</v>
      </c>
      <c r="C93">
        <v>7400.5</v>
      </c>
    </row>
    <row r="94" spans="1:3" ht="12.75">
      <c r="A94">
        <v>8.95</v>
      </c>
      <c r="B94">
        <v>0.399</v>
      </c>
      <c r="C94">
        <v>7032.2</v>
      </c>
    </row>
    <row r="95" spans="1:3" ht="12.75">
      <c r="A95">
        <v>9.02</v>
      </c>
      <c r="B95">
        <v>0.629</v>
      </c>
      <c r="C95">
        <v>6914.4</v>
      </c>
    </row>
    <row r="96" spans="1:3" ht="12.75">
      <c r="A96">
        <v>9.09</v>
      </c>
      <c r="B96">
        <v>2.046</v>
      </c>
      <c r="C96">
        <v>6904.4</v>
      </c>
    </row>
    <row r="97" spans="1:3" ht="12.75">
      <c r="A97">
        <v>9.16</v>
      </c>
      <c r="B97">
        <v>2.928</v>
      </c>
      <c r="C97">
        <v>6903.2</v>
      </c>
    </row>
    <row r="98" spans="1:3" ht="12.75">
      <c r="A98">
        <v>9.36</v>
      </c>
      <c r="B98">
        <v>3.178</v>
      </c>
      <c r="C98">
        <v>6651.1</v>
      </c>
    </row>
    <row r="99" spans="1:3" ht="12.75">
      <c r="A99">
        <v>9.09</v>
      </c>
      <c r="B99">
        <v>1.977</v>
      </c>
      <c r="C99">
        <v>6898.5</v>
      </c>
    </row>
    <row r="104" spans="1:3" ht="12.75">
      <c r="A104" t="s">
        <v>446</v>
      </c>
      <c r="B104" t="s">
        <v>447</v>
      </c>
      <c r="C104" t="s">
        <v>448</v>
      </c>
    </row>
    <row r="105" spans="1:3" ht="12.75">
      <c r="A105" t="s">
        <v>449</v>
      </c>
      <c r="B105">
        <v>6858</v>
      </c>
      <c r="C105">
        <v>6899</v>
      </c>
    </row>
    <row r="106" spans="1:3" ht="12.75">
      <c r="A106" t="s">
        <v>450</v>
      </c>
      <c r="B106">
        <v>6817</v>
      </c>
      <c r="C106">
        <v>6891</v>
      </c>
    </row>
    <row r="107" spans="1:3" ht="12.75">
      <c r="A107" t="s">
        <v>451</v>
      </c>
      <c r="B107">
        <v>1671</v>
      </c>
      <c r="C107">
        <v>1754</v>
      </c>
    </row>
    <row r="108" spans="1:3" ht="12.75">
      <c r="A108" t="s">
        <v>452</v>
      </c>
      <c r="B108">
        <f>(B105-B107)/(B106-B107)</f>
        <v>1.0079673532841043</v>
      </c>
      <c r="C108">
        <f>(C105-C107)/(C106-C107)</f>
        <v>1.0015573291804556</v>
      </c>
    </row>
    <row r="109" spans="1:3" ht="12.75">
      <c r="A109" t="s">
        <v>453</v>
      </c>
      <c r="B109">
        <f>22.3+273</f>
        <v>295.3</v>
      </c>
      <c r="C109">
        <f>273+22.3</f>
        <v>295.3</v>
      </c>
    </row>
    <row r="110" spans="1:3" ht="12.75">
      <c r="A110" t="s">
        <v>454</v>
      </c>
      <c r="B110">
        <f>273+32.1</f>
        <v>305.1</v>
      </c>
      <c r="C110">
        <f>273+32.1</f>
        <v>305.1</v>
      </c>
    </row>
    <row r="111" spans="1:3" ht="12.75">
      <c r="A111" t="s">
        <v>455</v>
      </c>
      <c r="B111">
        <f>(B110-B108*B109)/(B108-1)</f>
        <v>934.7195121951103</v>
      </c>
      <c r="C111">
        <f>(C110-C108*C109)/(C108-1)</f>
        <v>5997.52499999973</v>
      </c>
    </row>
  </sheetData>
  <printOptions/>
  <pageMargins left="0.75" right="0.75" top="1" bottom="1" header="0.5" footer="0.5"/>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dimension ref="A1:C34"/>
  <sheetViews>
    <sheetView workbookViewId="0" topLeftCell="A1">
      <selection activeCell="D33" sqref="D33"/>
    </sheetView>
  </sheetViews>
  <sheetFormatPr defaultColWidth="9.140625" defaultRowHeight="12.75"/>
  <sheetData>
    <row r="1" spans="1:3" ht="12.75">
      <c r="A1">
        <v>9.36</v>
      </c>
      <c r="B1">
        <v>3.17</v>
      </c>
      <c r="C1">
        <v>6504</v>
      </c>
    </row>
    <row r="2" spans="1:3" ht="12.75">
      <c r="A2">
        <v>9.16</v>
      </c>
      <c r="B2">
        <v>2.807</v>
      </c>
      <c r="C2">
        <v>6790</v>
      </c>
    </row>
    <row r="3" spans="1:3" ht="12.75">
      <c r="A3">
        <v>9.09</v>
      </c>
      <c r="B3">
        <v>1.937</v>
      </c>
      <c r="C3">
        <v>6786</v>
      </c>
    </row>
    <row r="4" spans="1:3" ht="12.75">
      <c r="A4">
        <v>9.02</v>
      </c>
      <c r="B4">
        <v>0.508</v>
      </c>
      <c r="C4">
        <v>6803</v>
      </c>
    </row>
    <row r="5" spans="1:3" ht="12.75">
      <c r="A5">
        <v>8.95</v>
      </c>
      <c r="B5">
        <v>0.399</v>
      </c>
      <c r="C5">
        <v>6915</v>
      </c>
    </row>
    <row r="6" spans="1:3" ht="12.75">
      <c r="A6">
        <v>8.74</v>
      </c>
      <c r="B6">
        <v>3.043</v>
      </c>
      <c r="C6">
        <v>7286</v>
      </c>
    </row>
    <row r="7" spans="1:3" ht="12.75">
      <c r="A7">
        <v>8.53</v>
      </c>
      <c r="B7">
        <v>3.063</v>
      </c>
      <c r="C7">
        <v>4525</v>
      </c>
    </row>
    <row r="8" spans="1:3" ht="12.75">
      <c r="A8">
        <v>8.32</v>
      </c>
      <c r="B8">
        <v>3.046</v>
      </c>
      <c r="C8">
        <v>4527</v>
      </c>
    </row>
    <row r="9" spans="1:3" ht="12.75">
      <c r="A9">
        <v>8.53</v>
      </c>
      <c r="B9">
        <v>3.046</v>
      </c>
      <c r="C9">
        <v>4529</v>
      </c>
    </row>
    <row r="10" spans="1:3" ht="12.75">
      <c r="A10">
        <v>8.74</v>
      </c>
      <c r="B10">
        <v>3.063</v>
      </c>
      <c r="C10">
        <v>7298</v>
      </c>
    </row>
    <row r="11" spans="1:3" ht="12.75">
      <c r="A11">
        <v>8.95</v>
      </c>
      <c r="B11">
        <v>0.394</v>
      </c>
      <c r="C11">
        <v>6921</v>
      </c>
    </row>
    <row r="12" spans="1:3" ht="12.75">
      <c r="A12">
        <v>9.02</v>
      </c>
      <c r="B12">
        <v>0.54</v>
      </c>
      <c r="C12">
        <v>6832</v>
      </c>
    </row>
    <row r="13" spans="1:3" ht="12.75">
      <c r="A13">
        <v>9.09</v>
      </c>
      <c r="B13">
        <v>2.006</v>
      </c>
      <c r="C13">
        <v>6789</v>
      </c>
    </row>
    <row r="14" spans="1:3" ht="12.75">
      <c r="A14">
        <v>9.16</v>
      </c>
      <c r="B14">
        <v>2.088</v>
      </c>
      <c r="C14">
        <v>6787</v>
      </c>
    </row>
    <row r="15" spans="1:3" ht="12.75">
      <c r="A15">
        <v>9.36</v>
      </c>
      <c r="B15">
        <v>3.175</v>
      </c>
      <c r="C15">
        <v>6477</v>
      </c>
    </row>
    <row r="16" spans="1:3" ht="12.75">
      <c r="A16">
        <v>9.09</v>
      </c>
      <c r="B16">
        <v>2.001</v>
      </c>
      <c r="C16">
        <v>6785</v>
      </c>
    </row>
    <row r="19" spans="1:2" ht="12.75">
      <c r="A19">
        <v>41317</v>
      </c>
      <c r="B19" s="30">
        <f>A19/$A$19</f>
        <v>1</v>
      </c>
    </row>
    <row r="20" spans="1:2" ht="12.75">
      <c r="A20">
        <v>35251</v>
      </c>
      <c r="B20" s="30">
        <f aca="true" t="shared" si="0" ref="B20:B25">A20/$A$19</f>
        <v>0.8531839194520415</v>
      </c>
    </row>
    <row r="21" spans="1:2" ht="12.75">
      <c r="A21">
        <v>26762</v>
      </c>
      <c r="B21" s="30">
        <f t="shared" si="0"/>
        <v>0.6477236972674686</v>
      </c>
    </row>
    <row r="22" spans="1:2" ht="12.75">
      <c r="A22">
        <v>16869</v>
      </c>
      <c r="B22" s="30">
        <f t="shared" si="0"/>
        <v>0.4082823051044364</v>
      </c>
    </row>
    <row r="23" spans="1:2" ht="12.75">
      <c r="A23">
        <v>5573</v>
      </c>
      <c r="B23" s="30">
        <f t="shared" si="0"/>
        <v>0.1348839460754653</v>
      </c>
    </row>
    <row r="24" spans="1:2" ht="12.75">
      <c r="A24">
        <v>19990</v>
      </c>
      <c r="B24" s="30">
        <f t="shared" si="0"/>
        <v>0.4838202192801994</v>
      </c>
    </row>
    <row r="25" spans="1:2" ht="12.75">
      <c r="A25">
        <v>20008</v>
      </c>
      <c r="B25" s="30">
        <f t="shared" si="0"/>
        <v>0.4842558753055643</v>
      </c>
    </row>
    <row r="27" spans="1:3" ht="12.75">
      <c r="A27" t="s">
        <v>446</v>
      </c>
      <c r="B27" t="s">
        <v>447</v>
      </c>
      <c r="C27" t="s">
        <v>448</v>
      </c>
    </row>
    <row r="28" spans="1:3" ht="12.75">
      <c r="A28" t="s">
        <v>449</v>
      </c>
      <c r="B28">
        <v>8069</v>
      </c>
      <c r="C28">
        <v>6958</v>
      </c>
    </row>
    <row r="29" spans="1:3" ht="12.75">
      <c r="A29" t="s">
        <v>450</v>
      </c>
      <c r="B29">
        <v>8012</v>
      </c>
      <c r="C29">
        <v>6950</v>
      </c>
    </row>
    <row r="30" spans="1:3" ht="12.75">
      <c r="A30" t="s">
        <v>451</v>
      </c>
      <c r="B30">
        <v>1670</v>
      </c>
      <c r="C30">
        <v>1736</v>
      </c>
    </row>
    <row r="31" spans="1:3" ht="12.75">
      <c r="A31" t="s">
        <v>452</v>
      </c>
      <c r="B31">
        <f>(B28-B30)/(B29-B30)</f>
        <v>1.0089877010406811</v>
      </c>
      <c r="C31">
        <f>(C28-C30)/(C29-C30)</f>
        <v>1.0015343306482547</v>
      </c>
    </row>
    <row r="32" spans="1:3" ht="12.75">
      <c r="A32" t="s">
        <v>453</v>
      </c>
      <c r="B32">
        <f>273+22.1</f>
        <v>295.1</v>
      </c>
      <c r="C32">
        <v>295.1</v>
      </c>
    </row>
    <row r="33" spans="1:3" ht="12.75">
      <c r="A33" t="s">
        <v>454</v>
      </c>
      <c r="B33">
        <f>273+32.4</f>
        <v>305.4</v>
      </c>
      <c r="C33">
        <v>305.4</v>
      </c>
    </row>
    <row r="34" spans="1:3" ht="12.75">
      <c r="A34" t="s">
        <v>455</v>
      </c>
      <c r="B34">
        <f>(B33-B31*B32)/(B31-1)</f>
        <v>850.9105263157876</v>
      </c>
      <c r="C34">
        <f>(C33-C31*C32)/(C31-1)</f>
        <v>6417.924999999959</v>
      </c>
    </row>
  </sheetData>
  <printOptions/>
  <pageMargins left="0.75" right="0.75" top="1" bottom="1" header="0.5" footer="0.5"/>
  <pageSetup horizontalDpi="300" verticalDpi="300" orientation="portrait"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F69"/>
  <sheetViews>
    <sheetView workbookViewId="0" topLeftCell="A1">
      <selection activeCell="B3" sqref="B3"/>
    </sheetView>
  </sheetViews>
  <sheetFormatPr defaultColWidth="9.140625" defaultRowHeight="12.75"/>
  <cols>
    <col min="2" max="2" width="13.28125" style="0" customWidth="1"/>
    <col min="3" max="3" width="10.421875" style="0" customWidth="1"/>
    <col min="4" max="4" width="21.421875" style="0" customWidth="1"/>
    <col min="5" max="5" width="16.00390625" style="0" customWidth="1"/>
    <col min="6" max="6" width="64.00390625" style="0" customWidth="1"/>
  </cols>
  <sheetData>
    <row r="1" spans="1:6" ht="12.75">
      <c r="A1" s="1" t="s">
        <v>425</v>
      </c>
      <c r="B1" s="2" t="s">
        <v>426</v>
      </c>
      <c r="C1" s="1" t="s">
        <v>427</v>
      </c>
      <c r="D1" s="1" t="s">
        <v>428</v>
      </c>
      <c r="E1" s="3" t="s">
        <v>429</v>
      </c>
      <c r="F1" s="3" t="s">
        <v>430</v>
      </c>
    </row>
    <row r="2" spans="1:6" ht="12.75">
      <c r="A2" s="1"/>
      <c r="B2" s="2" t="s">
        <v>848</v>
      </c>
      <c r="C2" s="1"/>
      <c r="D2" s="1"/>
      <c r="E2" s="3"/>
      <c r="F2" s="3"/>
    </row>
    <row r="3" spans="1:6" ht="12.75">
      <c r="A3" s="12"/>
      <c r="B3" s="11" t="s">
        <v>847</v>
      </c>
      <c r="F3" s="33" t="s">
        <v>515</v>
      </c>
    </row>
    <row r="4" spans="1:6" ht="12.75">
      <c r="A4" s="12"/>
      <c r="B4" s="32" t="s">
        <v>545</v>
      </c>
      <c r="C4" s="32" t="s">
        <v>559</v>
      </c>
      <c r="D4" s="33" t="s">
        <v>514</v>
      </c>
      <c r="E4" s="33"/>
      <c r="F4" s="48" t="s">
        <v>802</v>
      </c>
    </row>
    <row r="5" spans="1:6" ht="12.75">
      <c r="A5" s="12"/>
      <c r="B5" s="32"/>
      <c r="C5" s="32"/>
      <c r="D5" s="33"/>
      <c r="E5" s="33"/>
      <c r="F5" s="48" t="s">
        <v>803</v>
      </c>
    </row>
    <row r="6" spans="1:6" ht="12.75">
      <c r="A6" s="12"/>
      <c r="B6" s="32"/>
      <c r="C6" s="32"/>
      <c r="D6" s="33"/>
      <c r="E6" s="33"/>
      <c r="F6" s="48" t="s">
        <v>804</v>
      </c>
    </row>
    <row r="7" spans="1:6" ht="12.75">
      <c r="A7" s="12"/>
      <c r="B7" s="32"/>
      <c r="C7" s="32"/>
      <c r="D7" s="33"/>
      <c r="E7" s="33"/>
      <c r="F7" s="33" t="s">
        <v>516</v>
      </c>
    </row>
    <row r="8" spans="1:6" ht="12.75">
      <c r="A8" s="12"/>
      <c r="B8" s="32"/>
      <c r="C8" s="32"/>
      <c r="D8" s="33"/>
      <c r="E8" s="33"/>
      <c r="F8" s="34" t="s">
        <v>625</v>
      </c>
    </row>
    <row r="9" spans="1:6" ht="12.75">
      <c r="A9" s="12"/>
      <c r="B9" s="32"/>
      <c r="C9" s="32"/>
      <c r="D9" s="33"/>
      <c r="E9" s="33"/>
      <c r="F9" s="34"/>
    </row>
    <row r="10" spans="1:6" ht="38.25">
      <c r="A10" s="12"/>
      <c r="B10" s="32"/>
      <c r="C10" s="32"/>
      <c r="D10" s="33"/>
      <c r="E10" s="33"/>
      <c r="F10" s="34" t="s">
        <v>806</v>
      </c>
    </row>
    <row r="11" spans="1:6" ht="25.5">
      <c r="A11" s="12"/>
      <c r="B11" s="32">
        <v>0.8125</v>
      </c>
      <c r="C11" s="32">
        <v>0</v>
      </c>
      <c r="D11" s="34" t="s">
        <v>805</v>
      </c>
      <c r="E11" s="33"/>
      <c r="F11" s="34"/>
    </row>
    <row r="12" spans="1:6" ht="38.25">
      <c r="A12" s="12"/>
      <c r="B12" s="32">
        <f aca="true" t="shared" si="0" ref="B12:B47">B11+C11</f>
        <v>0.8125</v>
      </c>
      <c r="C12" s="32">
        <v>0</v>
      </c>
      <c r="D12" s="33" t="s">
        <v>592</v>
      </c>
      <c r="E12" s="33"/>
      <c r="F12" s="40" t="s">
        <v>641</v>
      </c>
    </row>
    <row r="13" spans="1:6" ht="38.25">
      <c r="A13" s="12"/>
      <c r="B13" s="32">
        <f t="shared" si="0"/>
        <v>0.8125</v>
      </c>
      <c r="C13" s="32">
        <v>0</v>
      </c>
      <c r="D13" s="33" t="s">
        <v>519</v>
      </c>
      <c r="E13" s="33"/>
      <c r="F13" s="34" t="s">
        <v>521</v>
      </c>
    </row>
    <row r="14" spans="1:6" ht="38.25">
      <c r="A14" s="12"/>
      <c r="B14" s="32">
        <f t="shared" si="0"/>
        <v>0.8125</v>
      </c>
      <c r="C14" s="32">
        <v>0</v>
      </c>
      <c r="D14" s="34" t="s">
        <v>627</v>
      </c>
      <c r="E14" s="33"/>
      <c r="F14" s="34" t="s">
        <v>807</v>
      </c>
    </row>
    <row r="15" spans="1:6" ht="12.75">
      <c r="A15" s="12"/>
      <c r="B15" s="32">
        <f t="shared" si="0"/>
        <v>0.8125</v>
      </c>
      <c r="C15" s="32">
        <v>0.027777777777777776</v>
      </c>
      <c r="D15" s="33" t="s">
        <v>522</v>
      </c>
      <c r="E15" s="33"/>
      <c r="F15" s="34"/>
    </row>
    <row r="16" spans="1:6" ht="12.75">
      <c r="A16" s="12"/>
      <c r="B16" s="32">
        <f t="shared" si="0"/>
        <v>0.8402777777777778</v>
      </c>
      <c r="C16" s="32"/>
      <c r="D16" s="33"/>
      <c r="E16" s="33"/>
      <c r="F16" s="34" t="s">
        <v>839</v>
      </c>
    </row>
    <row r="17" spans="1:6" ht="12.75">
      <c r="A17" s="12"/>
      <c r="B17" s="32">
        <f t="shared" si="0"/>
        <v>0.8402777777777778</v>
      </c>
      <c r="C17" s="32">
        <v>0</v>
      </c>
      <c r="D17" s="33"/>
      <c r="E17" s="33"/>
      <c r="F17" s="34" t="s">
        <v>630</v>
      </c>
    </row>
    <row r="18" spans="1:6" ht="12.75">
      <c r="A18" s="12"/>
      <c r="B18" s="32">
        <f t="shared" si="0"/>
        <v>0.8402777777777778</v>
      </c>
      <c r="C18" s="32"/>
      <c r="D18" s="33"/>
      <c r="E18" s="33"/>
      <c r="F18" s="34" t="s">
        <v>517</v>
      </c>
    </row>
    <row r="19" spans="1:6" ht="12.75">
      <c r="A19" s="12"/>
      <c r="B19" s="32">
        <f t="shared" si="0"/>
        <v>0.8402777777777778</v>
      </c>
      <c r="C19" s="32"/>
      <c r="D19" s="33"/>
      <c r="E19" s="33"/>
      <c r="F19" s="34"/>
    </row>
    <row r="20" spans="1:6" ht="25.5">
      <c r="A20" s="12"/>
      <c r="B20" s="32">
        <f t="shared" si="0"/>
        <v>0.8402777777777778</v>
      </c>
      <c r="C20" s="32"/>
      <c r="D20" s="33"/>
      <c r="E20" s="33"/>
      <c r="F20" s="49" t="s">
        <v>808</v>
      </c>
    </row>
    <row r="21" spans="1:6" ht="12.75">
      <c r="A21" s="12"/>
      <c r="B21" s="32">
        <f t="shared" si="0"/>
        <v>0.8402777777777778</v>
      </c>
      <c r="C21" s="32"/>
      <c r="D21" s="33"/>
      <c r="E21" s="33"/>
      <c r="F21" s="40" t="s">
        <v>809</v>
      </c>
    </row>
    <row r="22" spans="1:6" ht="12.75">
      <c r="A22" s="12"/>
      <c r="B22" s="32">
        <f t="shared" si="0"/>
        <v>0.8402777777777778</v>
      </c>
      <c r="C22" s="32">
        <v>0</v>
      </c>
      <c r="D22" s="33"/>
      <c r="E22" s="33"/>
      <c r="F22" s="40" t="s">
        <v>809</v>
      </c>
    </row>
    <row r="23" spans="1:6" ht="12.75">
      <c r="A23" s="12"/>
      <c r="B23" s="32">
        <f t="shared" si="0"/>
        <v>0.8402777777777778</v>
      </c>
      <c r="C23" s="32">
        <v>0</v>
      </c>
      <c r="D23" s="33"/>
      <c r="E23" s="33"/>
      <c r="F23" s="40" t="s">
        <v>809</v>
      </c>
    </row>
    <row r="24" spans="1:6" ht="12.75">
      <c r="A24" s="12"/>
      <c r="B24" s="32">
        <f t="shared" si="0"/>
        <v>0.8402777777777778</v>
      </c>
      <c r="C24" s="32">
        <v>0</v>
      </c>
      <c r="D24" s="33"/>
      <c r="E24" s="33"/>
      <c r="F24" s="40" t="s">
        <v>809</v>
      </c>
    </row>
    <row r="25" spans="1:6" ht="38.25">
      <c r="A25" s="12"/>
      <c r="B25" s="32">
        <f t="shared" si="0"/>
        <v>0.8402777777777778</v>
      </c>
      <c r="C25" s="32">
        <v>0</v>
      </c>
      <c r="D25" s="33"/>
      <c r="E25" s="33"/>
      <c r="F25" s="34" t="s">
        <v>810</v>
      </c>
    </row>
    <row r="26" spans="1:6" ht="38.25">
      <c r="A26" s="12"/>
      <c r="B26" s="32">
        <f t="shared" si="0"/>
        <v>0.8402777777777778</v>
      </c>
      <c r="C26" s="32"/>
      <c r="D26" s="34" t="s">
        <v>591</v>
      </c>
      <c r="E26" s="33"/>
      <c r="F26" s="34"/>
    </row>
    <row r="27" spans="1:6" ht="12.75">
      <c r="A27" s="12"/>
      <c r="B27" s="32">
        <f t="shared" si="0"/>
        <v>0.8402777777777778</v>
      </c>
      <c r="C27" s="32"/>
      <c r="D27" s="33"/>
      <c r="E27" s="33"/>
      <c r="F27" s="49" t="s">
        <v>811</v>
      </c>
    </row>
    <row r="28" spans="1:6" ht="12.75">
      <c r="A28" s="12"/>
      <c r="B28" s="32">
        <f t="shared" si="0"/>
        <v>0.8402777777777778</v>
      </c>
      <c r="C28" s="32">
        <v>0.003472222222222222</v>
      </c>
      <c r="D28" s="33"/>
      <c r="E28" s="33"/>
      <c r="F28" s="34" t="s">
        <v>812</v>
      </c>
    </row>
    <row r="29" spans="1:6" ht="12.75">
      <c r="A29" s="12"/>
      <c r="B29" s="32">
        <f t="shared" si="0"/>
        <v>0.84375</v>
      </c>
      <c r="C29" s="32">
        <v>0.0006944444444444445</v>
      </c>
      <c r="D29" s="33" t="s">
        <v>525</v>
      </c>
      <c r="E29" s="33"/>
      <c r="F29" s="34" t="s">
        <v>813</v>
      </c>
    </row>
    <row r="30" spans="1:6" ht="12.75">
      <c r="A30" s="12"/>
      <c r="B30" s="32">
        <f t="shared" si="0"/>
        <v>0.8444444444444444</v>
      </c>
      <c r="C30" s="32">
        <v>0.0006944444444444445</v>
      </c>
      <c r="D30" s="33" t="s">
        <v>528</v>
      </c>
      <c r="E30" s="42"/>
      <c r="F30" s="34"/>
    </row>
    <row r="31" spans="1:6" ht="12.75">
      <c r="A31" s="12"/>
      <c r="B31" s="32">
        <f t="shared" si="0"/>
        <v>0.8451388888888889</v>
      </c>
      <c r="C31" s="32"/>
      <c r="D31" s="33"/>
      <c r="E31" s="42"/>
      <c r="F31" s="49" t="s">
        <v>814</v>
      </c>
    </row>
    <row r="32" spans="1:6" ht="12.75">
      <c r="A32" s="12"/>
      <c r="B32" s="32">
        <f t="shared" si="0"/>
        <v>0.8451388888888889</v>
      </c>
      <c r="C32" s="32">
        <v>0.003472222222222222</v>
      </c>
      <c r="D32" s="33"/>
      <c r="E32" s="42"/>
      <c r="F32" s="34" t="s">
        <v>815</v>
      </c>
    </row>
    <row r="33" spans="1:6" ht="12.75">
      <c r="A33" s="12"/>
      <c r="B33" s="32">
        <f t="shared" si="0"/>
        <v>0.8486111111111111</v>
      </c>
      <c r="C33" s="32">
        <v>0.003472222222222222</v>
      </c>
      <c r="D33" s="33" t="s">
        <v>529</v>
      </c>
      <c r="E33" s="42"/>
      <c r="F33" s="34" t="s">
        <v>816</v>
      </c>
    </row>
    <row r="34" spans="1:6" ht="12.75">
      <c r="A34" s="12"/>
      <c r="B34" s="32">
        <f t="shared" si="0"/>
        <v>0.8520833333333333</v>
      </c>
      <c r="C34" s="32">
        <v>0.003472222222222222</v>
      </c>
      <c r="D34" s="33" t="s">
        <v>529</v>
      </c>
      <c r="E34" s="42"/>
      <c r="F34" s="34"/>
    </row>
    <row r="35" spans="1:6" ht="12.75">
      <c r="A35" s="12"/>
      <c r="B35" s="32">
        <f t="shared" si="0"/>
        <v>0.8555555555555555</v>
      </c>
      <c r="C35" s="32"/>
      <c r="D35" s="33"/>
      <c r="E35" s="33"/>
      <c r="F35" s="49" t="s">
        <v>817</v>
      </c>
    </row>
    <row r="36" spans="1:6" ht="12.75">
      <c r="A36" s="12"/>
      <c r="B36" s="32">
        <f t="shared" si="0"/>
        <v>0.8555555555555555</v>
      </c>
      <c r="C36" s="32">
        <v>0.003472222222222222</v>
      </c>
      <c r="D36" s="33"/>
      <c r="E36" s="33"/>
      <c r="F36" s="40" t="s">
        <v>818</v>
      </c>
    </row>
    <row r="37" spans="1:6" ht="12.75">
      <c r="A37" s="12"/>
      <c r="B37" s="32">
        <f t="shared" si="0"/>
        <v>0.8590277777777777</v>
      </c>
      <c r="C37" s="32">
        <v>0.003472222222222222</v>
      </c>
      <c r="D37" s="33" t="s">
        <v>529</v>
      </c>
      <c r="E37" s="33"/>
      <c r="F37" s="40" t="s">
        <v>819</v>
      </c>
    </row>
    <row r="38" spans="1:6" ht="12.75">
      <c r="A38" s="12"/>
      <c r="B38" s="32">
        <f t="shared" si="0"/>
        <v>0.8624999999999999</v>
      </c>
      <c r="C38" s="32">
        <v>0.003472222222222222</v>
      </c>
      <c r="D38" s="33" t="s">
        <v>530</v>
      </c>
      <c r="E38" s="33"/>
      <c r="F38" s="40" t="s">
        <v>820</v>
      </c>
    </row>
    <row r="39" spans="1:6" ht="12.75">
      <c r="A39" s="12"/>
      <c r="B39" s="32">
        <f t="shared" si="0"/>
        <v>0.8659722222222221</v>
      </c>
      <c r="C39" s="32">
        <v>0.003472222222222222</v>
      </c>
      <c r="D39" s="33" t="s">
        <v>531</v>
      </c>
      <c r="E39" s="33"/>
      <c r="F39" s="40" t="s">
        <v>821</v>
      </c>
    </row>
    <row r="40" spans="1:6" ht="12.75">
      <c r="A40" s="12"/>
      <c r="B40" s="32">
        <f t="shared" si="0"/>
        <v>0.8694444444444444</v>
      </c>
      <c r="C40" s="32">
        <v>0.003472222222222222</v>
      </c>
      <c r="D40" s="33" t="s">
        <v>532</v>
      </c>
      <c r="E40" s="33"/>
      <c r="F40" s="34" t="s">
        <v>822</v>
      </c>
    </row>
    <row r="41" spans="1:6" ht="12.75">
      <c r="A41" s="12"/>
      <c r="B41" s="32">
        <f t="shared" si="0"/>
        <v>0.8729166666666666</v>
      </c>
      <c r="C41" s="32">
        <v>0.003472222222222222</v>
      </c>
      <c r="D41" s="33" t="s">
        <v>533</v>
      </c>
      <c r="E41" s="33"/>
      <c r="F41" s="40" t="s">
        <v>823</v>
      </c>
    </row>
    <row r="42" spans="1:6" ht="12.75">
      <c r="A42" s="12"/>
      <c r="B42" s="32">
        <f t="shared" si="0"/>
        <v>0.8763888888888888</v>
      </c>
      <c r="C42" s="32">
        <v>0.003472222222222222</v>
      </c>
      <c r="D42" s="33" t="s">
        <v>535</v>
      </c>
      <c r="E42" s="33"/>
      <c r="F42" s="34" t="s">
        <v>824</v>
      </c>
    </row>
    <row r="43" spans="1:6" ht="12.75">
      <c r="A43" s="12"/>
      <c r="B43" s="32">
        <f t="shared" si="0"/>
        <v>0.879861111111111</v>
      </c>
      <c r="C43" s="32">
        <v>0.003472222222222222</v>
      </c>
      <c r="D43" s="33" t="s">
        <v>536</v>
      </c>
      <c r="E43" s="33"/>
      <c r="F43" s="40" t="s">
        <v>825</v>
      </c>
    </row>
    <row r="44" spans="1:6" ht="12.75">
      <c r="A44" s="12"/>
      <c r="B44" s="32">
        <f t="shared" si="0"/>
        <v>0.8833333333333332</v>
      </c>
      <c r="C44" s="32">
        <v>0.003472222222222222</v>
      </c>
      <c r="D44" s="33" t="s">
        <v>537</v>
      </c>
      <c r="E44" s="33"/>
      <c r="F44" s="40"/>
    </row>
    <row r="45" spans="1:6" ht="12.75">
      <c r="A45" s="12"/>
      <c r="B45" s="32">
        <f t="shared" si="0"/>
        <v>0.8868055555555554</v>
      </c>
      <c r="C45" s="32"/>
      <c r="D45" s="33"/>
      <c r="E45" s="33"/>
      <c r="F45" s="48" t="s">
        <v>826</v>
      </c>
    </row>
    <row r="46" spans="1:6" ht="12.75">
      <c r="A46" s="12"/>
      <c r="B46" s="32">
        <f t="shared" si="0"/>
        <v>0.8868055555555554</v>
      </c>
      <c r="C46" s="32">
        <v>0.003472222222222222</v>
      </c>
      <c r="D46" s="33"/>
      <c r="E46" s="33"/>
      <c r="F46" s="45" t="s">
        <v>827</v>
      </c>
    </row>
    <row r="47" spans="1:6" ht="12.75">
      <c r="A47" s="12"/>
      <c r="B47" s="32">
        <f t="shared" si="0"/>
        <v>0.8902777777777776</v>
      </c>
      <c r="C47" s="32">
        <v>0.0006944444444444445</v>
      </c>
      <c r="D47" s="33"/>
      <c r="E47" s="33"/>
      <c r="F47" s="34" t="s">
        <v>828</v>
      </c>
    </row>
    <row r="48" spans="1:6" ht="12.75">
      <c r="A48" s="12"/>
      <c r="B48" s="32">
        <f>B46+C46</f>
        <v>0.8902777777777776</v>
      </c>
      <c r="C48" s="32">
        <v>0.006944444444444444</v>
      </c>
      <c r="D48" s="33" t="s">
        <v>529</v>
      </c>
      <c r="E48" s="33"/>
      <c r="F48" s="50" t="s">
        <v>829</v>
      </c>
    </row>
    <row r="49" spans="1:6" ht="12.75">
      <c r="A49" s="12"/>
      <c r="B49" s="32">
        <f aca="true" t="shared" si="1" ref="B49:B68">B48+C48</f>
        <v>0.897222222222222</v>
      </c>
      <c r="C49" s="32">
        <v>0.006944444444444444</v>
      </c>
      <c r="D49" s="33" t="s">
        <v>530</v>
      </c>
      <c r="E49" s="33"/>
      <c r="F49" s="51" t="s">
        <v>830</v>
      </c>
    </row>
    <row r="50" spans="1:6" ht="12.75">
      <c r="A50" s="12"/>
      <c r="B50" s="32">
        <f t="shared" si="1"/>
        <v>0.9041666666666665</v>
      </c>
      <c r="C50" s="32">
        <v>0.006944444444444444</v>
      </c>
      <c r="D50" s="33" t="s">
        <v>531</v>
      </c>
      <c r="E50" s="33"/>
      <c r="F50" s="34"/>
    </row>
    <row r="51" spans="1:6" ht="12.75">
      <c r="A51" s="12"/>
      <c r="B51" s="32">
        <f t="shared" si="1"/>
        <v>0.9111111111111109</v>
      </c>
      <c r="C51" s="32"/>
      <c r="D51" s="33"/>
      <c r="E51" s="33"/>
      <c r="F51" s="49" t="s">
        <v>831</v>
      </c>
    </row>
    <row r="52" spans="1:6" ht="12.75">
      <c r="A52" s="12"/>
      <c r="B52" s="32">
        <f t="shared" si="1"/>
        <v>0.9111111111111109</v>
      </c>
      <c r="C52" s="32">
        <v>0.003472222222222222</v>
      </c>
      <c r="D52" s="33"/>
      <c r="E52" s="33"/>
      <c r="F52" s="34"/>
    </row>
    <row r="53" spans="1:6" ht="12.75">
      <c r="A53" s="12"/>
      <c r="B53" s="32">
        <f t="shared" si="1"/>
        <v>0.9145833333333331</v>
      </c>
      <c r="C53" s="32">
        <v>0.003472222222222222</v>
      </c>
      <c r="D53" s="33" t="s">
        <v>832</v>
      </c>
      <c r="E53" s="33"/>
      <c r="F53" s="48" t="s">
        <v>833</v>
      </c>
    </row>
    <row r="54" spans="1:6" ht="12.75">
      <c r="A54" s="12"/>
      <c r="B54" s="32">
        <f t="shared" si="1"/>
        <v>0.9180555555555553</v>
      </c>
      <c r="C54" s="32">
        <v>0.0006944444444444445</v>
      </c>
      <c r="D54" s="33"/>
      <c r="E54" s="33"/>
      <c r="F54" s="34" t="s">
        <v>828</v>
      </c>
    </row>
    <row r="55" spans="1:6" ht="12.75">
      <c r="A55" s="12"/>
      <c r="B55" s="32">
        <f t="shared" si="1"/>
        <v>0.9187499999999997</v>
      </c>
      <c r="C55" s="32">
        <v>0.010416666666666666</v>
      </c>
      <c r="D55" s="33" t="s">
        <v>834</v>
      </c>
      <c r="E55" s="33"/>
      <c r="F55" s="34" t="s">
        <v>829</v>
      </c>
    </row>
    <row r="56" spans="1:6" ht="12.75">
      <c r="A56" s="12"/>
      <c r="B56" s="32">
        <f t="shared" si="1"/>
        <v>0.9291666666666664</v>
      </c>
      <c r="C56" s="32">
        <v>0.010416666666666666</v>
      </c>
      <c r="D56" s="33" t="s">
        <v>835</v>
      </c>
      <c r="E56" s="33"/>
      <c r="F56" s="34" t="s">
        <v>830</v>
      </c>
    </row>
    <row r="57" spans="1:6" ht="12.75">
      <c r="A57" s="12"/>
      <c r="B57" s="32">
        <f t="shared" si="1"/>
        <v>0.939583333333333</v>
      </c>
      <c r="C57" s="32">
        <v>0.010416666666666666</v>
      </c>
      <c r="D57" s="33" t="s">
        <v>836</v>
      </c>
      <c r="E57" s="33"/>
      <c r="F57" s="34"/>
    </row>
    <row r="58" spans="1:6" ht="12.75">
      <c r="A58" s="12"/>
      <c r="B58" s="32">
        <f t="shared" si="1"/>
        <v>0.9499999999999996</v>
      </c>
      <c r="C58" s="32"/>
      <c r="D58" s="33"/>
      <c r="E58" s="33"/>
      <c r="F58" s="48" t="s">
        <v>803</v>
      </c>
    </row>
    <row r="59" spans="1:6" ht="12.75">
      <c r="A59" s="12"/>
      <c r="B59" s="32">
        <f t="shared" si="1"/>
        <v>0.9499999999999996</v>
      </c>
      <c r="C59" s="32">
        <v>0.0006944444444444445</v>
      </c>
      <c r="D59" s="33"/>
      <c r="E59" s="33"/>
      <c r="F59" s="48"/>
    </row>
    <row r="60" spans="1:6" ht="25.5">
      <c r="A60" s="12"/>
      <c r="B60" s="32">
        <f t="shared" si="1"/>
        <v>0.9506944444444441</v>
      </c>
      <c r="C60" s="32"/>
      <c r="D60" s="33"/>
      <c r="E60" s="33"/>
      <c r="F60" s="49" t="s">
        <v>837</v>
      </c>
    </row>
    <row r="61" spans="1:6" ht="12.75">
      <c r="A61" s="12"/>
      <c r="B61" s="32">
        <f t="shared" si="1"/>
        <v>0.9506944444444441</v>
      </c>
      <c r="C61" s="32">
        <v>0.003472222222222222</v>
      </c>
      <c r="D61" s="33" t="s">
        <v>522</v>
      </c>
      <c r="E61" s="33"/>
      <c r="F61" s="33" t="s">
        <v>838</v>
      </c>
    </row>
    <row r="62" spans="1:6" ht="12.75">
      <c r="A62" s="12"/>
      <c r="B62" s="32">
        <f t="shared" si="1"/>
        <v>0.9541666666666663</v>
      </c>
      <c r="C62" s="32"/>
      <c r="D62" s="33"/>
      <c r="E62" s="33"/>
      <c r="F62" s="33" t="s">
        <v>809</v>
      </c>
    </row>
    <row r="63" spans="1:6" ht="12.75">
      <c r="A63" s="12"/>
      <c r="B63" s="32">
        <f t="shared" si="1"/>
        <v>0.9541666666666663</v>
      </c>
      <c r="C63" s="32">
        <v>0.0020833333333333333</v>
      </c>
      <c r="D63" s="33"/>
      <c r="E63" s="33"/>
      <c r="F63" s="33" t="s">
        <v>809</v>
      </c>
    </row>
    <row r="64" spans="1:6" ht="12.75">
      <c r="A64" s="12"/>
      <c r="B64" s="32">
        <f t="shared" si="1"/>
        <v>0.9562499999999996</v>
      </c>
      <c r="C64" s="32">
        <v>0.0020833333333333333</v>
      </c>
      <c r="D64" s="33"/>
      <c r="E64" s="33"/>
      <c r="F64" s="33" t="s">
        <v>809</v>
      </c>
    </row>
    <row r="65" spans="1:6" ht="12.75">
      <c r="A65" s="12"/>
      <c r="B65" s="32">
        <f t="shared" si="1"/>
        <v>0.9583333333333329</v>
      </c>
      <c r="C65" s="32">
        <v>0.0020833333333333333</v>
      </c>
      <c r="D65" s="33"/>
      <c r="E65" s="33"/>
      <c r="F65" s="34"/>
    </row>
    <row r="66" spans="1:6" ht="12.75">
      <c r="A66" s="12"/>
      <c r="B66" s="32">
        <f t="shared" si="1"/>
        <v>0.9604166666666663</v>
      </c>
      <c r="C66" s="35"/>
      <c r="D66" s="33"/>
      <c r="E66" s="33"/>
      <c r="F66" s="34" t="s">
        <v>648</v>
      </c>
    </row>
    <row r="67" spans="1:6" ht="25.5">
      <c r="A67" s="12"/>
      <c r="B67" s="32">
        <f t="shared" si="1"/>
        <v>0.9604166666666663</v>
      </c>
      <c r="C67" s="33"/>
      <c r="D67" s="33"/>
      <c r="E67" s="33"/>
      <c r="F67" s="34" t="s">
        <v>543</v>
      </c>
    </row>
    <row r="68" spans="1:6" ht="12.75">
      <c r="A68" s="12"/>
      <c r="B68" s="32">
        <f t="shared" si="1"/>
        <v>0.9604166666666663</v>
      </c>
      <c r="C68" s="33"/>
      <c r="D68" s="33"/>
      <c r="E68" s="33"/>
      <c r="F68" s="10"/>
    </row>
    <row r="69" spans="1:6" ht="12.75">
      <c r="A69" s="12"/>
      <c r="B69" s="11"/>
      <c r="F69" s="10"/>
    </row>
  </sheetData>
  <printOptions/>
  <pageMargins left="0.75" right="0.75" top="1" bottom="1" header="0.5" footer="0.5"/>
  <pageSetup fitToHeight="8" fitToWidth="1" horizontalDpi="300" verticalDpi="300" orientation="portrait" scale="6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JPL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 Shields</dc:creator>
  <cp:keywords/>
  <dc:description/>
  <cp:lastModifiedBy>miro</cp:lastModifiedBy>
  <cp:lastPrinted>2001-06-03T17:23:05Z</cp:lastPrinted>
  <dcterms:created xsi:type="dcterms:W3CDTF">2001-02-22T20:20:40Z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